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cb83725cd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 Skor Kartı" sheetId="1" r:id="Rdc3c34c62c9845ef"/>
    <x:sheet xmlns:r="http://schemas.openxmlformats.org/officeDocument/2006/relationships" name="Operasyon Kontrolü" sheetId="2" r:id="R1f255676314541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.mm.yyyy"/>
    <x:numFmt numFmtId="201" formatCode="0%"/>
    <x:numFmt numFmtId="202" formatCode="0"/>
    <x:numFmt numFmtId="203" formatCode="0.0%"/>
    <x:numFmt numFmtId="204" formatCode="#,##0"/>
    <x:numFmt numFmtId="205" formatCode="hh:mm"/>
    <x:numFmt numFmtId="206" formatCode="0 &quot;dk&quot;"/>
  </x:numFmts>
  <x:fonts count="10">
    <x:font>
      <x:sz val="11"/>
      <x:name val="Carlito"/>
    </x:font>
    <x:font>
      <x:sz val="10"/>
      <x:color rgb="FF101927"/>
      <x:name val="Arial"/>
    </x:font>
    <x:font>
      <x:b/>
      <x:sz val="16"/>
      <x:color rgb="FF07111F"/>
      <x:name val="Arial"/>
    </x:font>
    <x:font>
      <x:i/>
      <x:sz val="10"/>
      <x:color rgb="FF5D6470"/>
      <x:name val="Arial"/>
    </x:font>
    <x:font>
      <x:b/>
      <x:sz val="9"/>
      <x:color rgb="FF07111F"/>
      <x:name val="Arial"/>
    </x:font>
    <x:font>
      <x:b/>
      <x:sz val="9"/>
      <x:color rgb="FFFFFFFF"/>
      <x:name val="Arial"/>
    </x:font>
    <x:font>
      <x:b/>
      <x:sz val="12"/>
      <x:color rgb="FF2E5BEF"/>
      <x:name val="Arial"/>
    </x:font>
    <x:font>
      <x:b/>
      <x:sz val="10"/>
      <x:color rgb="FF07111F"/>
      <x:name val="Arial"/>
    </x:font>
    <x:font>
      <x:b/>
      <x:sz val="11"/>
      <x:color rgb="FF2E5BEF"/>
      <x:name val="Arial"/>
    </x:font>
    <x:font>
      <x:b/>
      <x:sz val="9"/>
      <x:color rgb="FF2E5BE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7111F"/>
      </x:patternFill>
    </x:fill>
    <x:fill>
      <x:patternFill patternType="solid">
        <x:fgColor rgb="FFEAF0FF"/>
      </x:patternFill>
    </x:fill>
    <x:fill>
      <x:patternFill patternType="solid">
        <x:fgColor rgb="FFFF4B27"/>
      </x:patternFill>
    </x:fill>
  </x:fills>
  <x:borders count="11">
    <x:border/>
    <x:border>
      <x:bottom style="medium">
        <x:color rgb="FFFF4B27"/>
      </x:bottom>
    </x:border>
    <x:border>
      <x:left style="thin">
        <x:color rgb="FFD3CCBD"/>
      </x:left>
      <x:right style="thin">
        <x:color rgb="FFD3CCBD"/>
      </x:right>
      <x:top style="thin">
        <x:color rgb="FFD3CCBD"/>
      </x:top>
      <x:bottom style="thin">
        <x:color rgb="FFD3CCBD"/>
      </x:bottom>
    </x:border>
    <x:border>
      <x:left style="thin">
        <x:color rgb="FFFF4B27"/>
      </x:left>
      <x:top style="thin">
        <x:color rgb="FFFF4B27"/>
      </x:top>
      <x:bottom style="thin">
        <x:color rgb="FFFF4B27"/>
      </x:bottom>
    </x:border>
    <x:border>
      <x:top style="thin">
        <x:color rgb="FFFF4B27"/>
      </x:top>
      <x:bottom style="thin">
        <x:color rgb="FFFF4B27"/>
      </x:bottom>
    </x:border>
    <x:border>
      <x:right style="thin">
        <x:color rgb="FFFF4B27"/>
      </x:right>
      <x:top style="thin">
        <x:color rgb="FFFF4B27"/>
      </x:top>
      <x:bottom style="thin">
        <x:color rgb="FFFF4B27"/>
      </x:bottom>
    </x:border>
    <x:border>
      <x:right style="thin">
        <x:color rgb="FF5D6674"/>
      </x:right>
    </x:border>
    <x:border>
      <x:left style="thin">
        <x:color rgb="FF5D6674"/>
      </x:left>
      <x:right style="thin">
        <x:color rgb="FF5D6674"/>
      </x:right>
    </x:border>
    <x:border>
      <x:left style="thin">
        <x:color rgb="FF5D6674"/>
      </x:left>
    </x:border>
    <x:border>
      <x:bottom style="thin">
        <x:color rgb="FFD3CCBD"/>
      </x:bottom>
    </x:border>
    <x:border>
      <x:top style="thin">
        <x:color rgb="FFD3CCBD"/>
      </x:top>
      <x:bottom style="thin">
        <x:color rgb="FFD3CCBD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201" fontId="6" fillId="4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3" xfId="0" applyNumberFormat="1" applyFont="1" applyFill="1" applyBorder="1" applyAlignment="1">
      <x:alignment vertical="center"/>
    </x:xf>
    <x:xf numFmtId="0" fontId="7" fillId="5" borderId="4" xfId="0" applyNumberFormat="1" applyFont="1" applyFill="1" applyBorder="1" applyAlignment="1">
      <x:alignment vertical="center"/>
    </x:xf>
    <x:xf numFmtId="0" fontId="7" fillId="5" borderId="5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0" fontId="5" fillId="3" borderId="8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7" fillId="4" borderId="9" xfId="0" applyNumberFormat="1" applyFont="1" applyFill="1" applyBorder="1" applyAlignment="1">
      <x:alignment vertical="center"/>
    </x:xf>
    <x:xf numFmtId="0" fontId="7" fillId="0" borderId="9" xfId="0" applyNumberFormat="1" applyFont="1" applyFill="1" applyBorder="1" applyAlignment="1">
      <x:alignment vertical="center"/>
    </x:xf>
    <x:xf numFmtId="0" fontId="7" fillId="4" borderId="10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203" fontId="7" fillId="4" borderId="9" xfId="0" applyNumberFormat="1" applyFont="1" applyFill="1" applyBorder="1" applyAlignment="1">
      <x:alignment vertical="center"/>
    </x:xf>
    <x:xf numFmtId="203" fontId="7" fillId="4" borderId="10" xfId="0" applyNumberFormat="1" applyFont="1" applyFill="1" applyBorder="1" applyAlignment="1">
      <x:alignment vertical="center"/>
    </x:xf>
    <x:xf numFmtId="203" fontId="7" fillId="0" borderId="9" xfId="0" applyNumberFormat="1" applyFont="1" applyFill="1" applyBorder="1" applyAlignment="1">
      <x:alignment vertical="center"/>
    </x:xf>
    <x:xf numFmtId="203" fontId="7" fillId="0" borderId="10" xfId="0" applyNumberFormat="1" applyFont="1" applyFill="1" applyBorder="1" applyAlignment="1">
      <x:alignment vertical="center"/>
    </x:xf>
    <x:xf numFmtId="204" fontId="1" fillId="2" borderId="10" xfId="0" applyNumberFormat="1" applyFont="1" applyFill="1" applyBorder="1" applyAlignment="1">
      <x:alignment vertical="center"/>
    </x:xf>
    <x:xf numFmtId="205" fontId="1" fillId="2" borderId="10" xfId="0" applyNumberFormat="1" applyFont="1" applyFill="1" applyBorder="1" applyAlignment="1">
      <x:alignment vertical="center"/>
    </x:xf>
    <x:xf numFmtId="206" fontId="7" fillId="4" borderId="10" xfId="0" applyNumberFormat="1" applyFont="1" applyFill="1" applyBorder="1" applyAlignment="1">
      <x:alignment vertical="center"/>
    </x:xf>
    <x:xf numFmtId="206" fontId="7" fillId="0" borderId="10" xfId="0" applyNumberFormat="1" applyFont="1" applyFill="1" applyBorder="1" applyAlignment="1">
      <x:alignment vertical="center"/>
    </x:xf>
    <x:xf numFmtId="202" fontId="1" fillId="2" borderId="9" xfId="0" applyNumberFormat="1" applyFont="1" applyFill="1" applyBorder="1" applyAlignment="1">
      <x:alignment vertical="center"/>
    </x:xf>
    <x:xf numFmtId="202" fontId="1" fillId="2" borderId="1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0" fontId="1" fillId="2" borderId="9" xfId="0" applyNumberFormat="1" applyFont="1" applyFill="1" applyBorder="1" applyAlignment="1">
      <x:alignment vertical="center"/>
    </x:xf>
    <x:xf numFmtId="200" fontId="1" fillId="2" borderId="10" xfId="0" applyNumberFormat="1" applyFont="1" applyFill="1" applyBorder="1" applyAlignment="1">
      <x:alignment vertical="center"/>
    </x:xf>
    <x:xf numFmtId="0" fontId="9" fillId="0" borderId="9" xfId="0" applyNumberFormat="1" applyFont="1" applyFill="1" applyBorder="1" applyAlignment="1">
      <x:alignment vertical="center" wrapText="1"/>
    </x:xf>
    <x:xf numFmtId="0" fontId="9" fillId="0" borderId="10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/>
    </x:xf>
    <x:xf numFmtId="0" fontId="4" fillId="4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10">
    <x:dxf>
      <x:font>
        <x:b/>
        <x:color rgb="FF276738"/>
      </x:font>
      <x:fill>
        <x:patternFill patternType="solid">
          <x:bgColor rgb="FFD9EAD3"/>
        </x:patternFill>
      </x:fill>
    </x:dxf>
    <x:dxf>
      <x:font>
        <x:b/>
        <x:color rgb="FFA52C20"/>
      </x:font>
      <x:fill>
        <x:patternFill patternType="solid">
          <x:bgColor rgb="FFFCE0DC"/>
        </x:patternFill>
      </x:fill>
    </x:dxf>
    <x:dxf>
      <x:font>
        <x:b/>
        <x:color rgb="FF101927"/>
      </x:font>
      <x:fill>
        <x:patternFill patternType="solid">
          <x:bgColor rgb="FFFFF2CC"/>
        </x:patternFill>
      </x:fill>
    </x:dxf>
    <x:dxf>
      <x:font>
        <x:b/>
        <x:color rgb="FF101927"/>
      </x:font>
      <x:fill>
        <x:patternFill patternType="solid">
          <x:bgColor rgb="FFFFF2CC"/>
        </x:patternFill>
      </x:fill>
    </x:dxf>
    <x:dxf>
      <x:font>
        <x:b/>
        <x:color rgb="FF276738"/>
      </x:font>
      <x:fill>
        <x:patternFill patternType="solid">
          <x:bgColor rgb="FFD9EAD3"/>
        </x:patternFill>
      </x:fill>
    </x:dxf>
    <x:dxf>
      <x:font>
        <x:b/>
        <x:color rgb="FFA52C20"/>
      </x:font>
      <x:fill>
        <x:patternFill patternType="solid">
          <x:bgColor rgb="FFFCE0DC"/>
        </x:patternFill>
      </x:fill>
    </x:dxf>
    <x:dxf>
      <x:font>
        <x:b/>
        <x:color rgb="FF9B4D00"/>
      </x:font>
      <x:fill>
        <x:patternFill patternType="solid">
          <x:bgColor rgb="FFFCE5CD"/>
        </x:patternFill>
      </x:fill>
    </x:dxf>
    <x:dxf>
      <x:font>
        <x:b/>
        <x:color rgb="FF2E5BEF"/>
      </x:font>
      <x:fill>
        <x:patternFill patternType="solid">
          <x:bgColor rgb="FFEAF0FF"/>
        </x:patternFill>
      </x:fill>
    </x:dxf>
    <x:dxf>
      <x:font>
        <x:b/>
        <x:color rgb="FF101927"/>
      </x:font>
      <x:fill>
        <x:patternFill patternType="solid">
          <x:bgColor rgb="FFFFF2CC"/>
        </x:patternFill>
      </x:fill>
    </x:dxf>
    <x:dxf>
      <x:font>
        <x:b/>
        <x:color rgb="FF5D6470"/>
      </x:font>
      <x:fill>
        <x:patternFill patternType="solid">
          <x:bgColor rgb="FFE7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c5b505b564e86" /><Relationship Type="http://schemas.openxmlformats.org/officeDocument/2006/relationships/theme" Target="/xl/theme/theme1.xml" Id="R75660224943545af" /><Relationship Type="http://schemas.openxmlformats.org/officeDocument/2006/relationships/sharedStrings" Target="/xl/sharedStrings.xml" Id="R290a19fe5b544a6e" /><Relationship Type="http://schemas.openxmlformats.org/officeDocument/2006/relationships/worksheet" Target="/xl/worksheets/sheet1.xml" Id="Rdc3c34c62c9845ef" /><Relationship Type="http://schemas.openxmlformats.org/officeDocument/2006/relationships/worksheet" Target="/xl/worksheets/sheet2.xml" Id="R1f255676314541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111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5" hidden="0" customWidth="1"/>
    <x:col min="2" max="2" width="26" hidden="0" customWidth="1"/>
    <x:col min="3" max="3" width="28" hidden="0" customWidth="1"/>
    <x:col min="4" max="4" width="13" hidden="0" customWidth="1"/>
    <x:col min="5" max="5" width="28" hidden="0" customWidth="1"/>
    <x:col min="6" max="6" width="13" hidden="0" customWidth="1"/>
    <x:col min="7" max="7" width="14" hidden="0" customWidth="1"/>
    <x:col min="8" max="8" width="13" hidden="0" customWidth="1"/>
    <x:col min="9" max="9" width="16" hidden="0" customWidth="1"/>
    <x:col min="10" max="10" width="19" hidden="0" customWidth="1"/>
    <x:col min="11" max="11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2" customHeight="1">
      <x:c r="A2" s="3" t="str">
        <x:v>Etkinlik Operasyon KPI Skor Kartı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4" t="str">
        <x:v>Sarı hücrelerdeki örnek verileri kendi etkinliğinizle değiştirin. Sonuç ve durum alanları otomatik hesaplanır.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>
      <x:c r="A5" s="7" t="str">
        <x:v>Proje</x:v>
      </x:c>
      <x:c r="B5" s="8" t="str">
        <x:v>Örnek etkinlik</x:v>
      </x:c>
      <x:c r="C5" s="6" t="str">
        <x:v>Etkinlik tarihi</x:v>
      </x:c>
      <x:c r="D5" s="9"/>
      <x:c r="E5" s="6" t="str">
        <x:v>Kontrol tarihi</x:v>
      </x:c>
      <x:c r="F5" s="9"/>
      <x:c r="G5" s="2"/>
      <x:c r="H5" s="2"/>
      <x:c r="I5" s="2"/>
      <x:c r="J5" s="2"/>
      <x:c r="K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11" t="str">
        <x:v>Hedefteki KPI oranı</x:v>
      </x:c>
      <x:c r="B7" s="14" t="n">
        <x:f>IF(COUNT(G11:G16)=0,"",COUNTIF(I11:I16,"Hedefte")/COUNT(G11:G16))</x:f>
        <x:v>0.6666666666666666</x:v>
      </x:c>
      <x:c r="C7" s="6" t="str">
        <x:v>Eylem gereken KPI</x:v>
      </x:c>
      <x:c r="D7" s="15" t="n">
        <x:f>COUNTIF(I11:I16,"Eylem gerekli")</x:f>
        <x:v>2</x:v>
      </x:c>
      <x:c r="E7" s="6" t="str">
        <x:v>Eksik veri/hedef</x:v>
      </x:c>
      <x:c r="F7" s="6" t="n">
        <x:f>COUNTIF(I11:I16,"Veri girin")+COUNTIF(I11:I16,"Hedef girin")</x:f>
        <x:v>0</x:v>
      </x:c>
      <x:c r="G7" s="2"/>
      <x:c r="H7" s="2"/>
      <x:c r="I7" s="2"/>
      <x:c r="J7" s="2"/>
      <x:c r="K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18" t="str">
        <x:v>KPI</x:v>
      </x:c>
      <x:c r="B9" s="19"/>
      <x:c r="C9" s="19"/>
      <x:c r="D9" s="19"/>
      <x:c r="E9" s="19"/>
      <x:c r="F9" s="19"/>
      <x:c r="G9" s="19"/>
      <x:c r="H9" s="19"/>
      <x:c r="I9" s="19"/>
      <x:c r="J9" s="19"/>
      <x:c r="K9" s="20"/>
    </x:row>
    <x:row r="10" ht="36" customHeight="1">
      <x:c r="A10" s="25" t="str">
        <x:v>No</x:v>
      </x:c>
      <x:c r="B10" s="26" t="str">
        <x:v>Gösterge</x:v>
      </x:c>
      <x:c r="C10" s="26" t="str">
        <x:v>Girdi 1</x:v>
      </x:c>
      <x:c r="D10" s="26" t="str">
        <x:v>Değer 1</x:v>
      </x:c>
      <x:c r="E10" s="26" t="str">
        <x:v>Girdi 2</x:v>
      </x:c>
      <x:c r="F10" s="26" t="str">
        <x:v>Değer 2</x:v>
      </x:c>
      <x:c r="G10" s="26" t="str">
        <x:v>Güncel sonuç</x:v>
      </x:c>
      <x:c r="H10" s="26" t="str">
        <x:v>Hedef / eşik</x:v>
      </x:c>
      <x:c r="I10" s="26" t="str">
        <x:v>Durum</x:v>
      </x:c>
      <x:c r="J10" s="26" t="str">
        <x:v>Sahip</x:v>
      </x:c>
      <x:c r="K10" s="27" t="str">
        <x:v>Sonraki karar</x:v>
      </x:c>
    </x:row>
    <x:row r="11" ht="48" customHeight="1">
      <x:c r="A11" s="28" t="n">
        <x:v>1</x:v>
      </x:c>
      <x:c r="B11" s="30" t="str">
        <x:v>Zamanında karar oranı</x:v>
      </x:c>
      <x:c r="C11" s="30" t="str">
        <x:v>Zamanında kapanan kritik karar</x:v>
      </x:c>
      <x:c r="D11" s="48" t="n">
        <x:v>23</x:v>
      </x:c>
      <x:c r="E11" s="48" t="str">
        <x:v>Toplam kritik karar</x:v>
      </x:c>
      <x:c r="F11" s="48" t="n">
        <x:v>25</x:v>
      </x:c>
      <x:c r="G11" s="40" t="n">
        <x:f>IF(OR(D11="",F11="",F11=0),"",D11/F11)</x:f>
        <x:v>0.92</x:v>
      </x:c>
      <x:c r="H11" s="42" t="n">
        <x:v>0.9</x:v>
      </x:c>
      <x:c r="I11" s="37" t="str">
        <x:f>IF(G11="","Veri girin",IF(H11="","Hedef girin",IF(G11&gt;=H11,"Hedefte","Eylem gerekli")))</x:f>
        <x:v>Hedefte</x:v>
      </x:c>
      <x:c r="J11" s="28" t="str">
        <x:v>Operasyon lideri</x:v>
      </x:c>
      <x:c r="K11" s="28" t="str">
        <x:v>Geciken kritik kararları sahip ve tarihle kapat</x:v>
      </x:c>
    </x:row>
    <x:row r="12" ht="48" customHeight="1">
      <x:c r="A12" s="29" t="n">
        <x:v>2</x:v>
      </x:c>
      <x:c r="B12" s="31" t="str">
        <x:v>Kritik teslim hazır olma</x:v>
      </x:c>
      <x:c r="C12" s="31" t="str">
        <x:v>Kabul edilen kritik teslim</x:v>
      </x:c>
      <x:c r="D12" s="49" t="n">
        <x:v>44</x:v>
      </x:c>
      <x:c r="E12" s="49" t="str">
        <x:v>Hazır olması gereken teslim</x:v>
      </x:c>
      <x:c r="F12" s="49" t="n">
        <x:v>50</x:v>
      </x:c>
      <x:c r="G12" s="41" t="n">
        <x:f>IF(OR(D12="",F12="",F12=0),"",D12/F12)</x:f>
        <x:v>0.88</x:v>
      </x:c>
      <x:c r="H12" s="43" t="n">
        <x:v>0.9</x:v>
      </x:c>
      <x:c r="I12" s="39" t="str">
        <x:f>IF(G12="","Veri girin",IF(H12="","Hedef girin",IF(G12&gt;=H12,"Hedefte","Eylem gerekli")))</x:f>
        <x:v>Eylem gerekli</x:v>
      </x:c>
      <x:c r="J12" s="29" t="str">
        <x:v>İş paketi sahipleri</x:v>
      </x:c>
      <x:c r="K12" s="29" t="str">
        <x:v>Kritik bağımlılıkları ve alternatifleri doğrula</x:v>
      </x:c>
    </x:row>
    <x:row r="13" ht="48" customHeight="1">
      <x:c r="A13" s="29" t="n">
        <x:v>3</x:v>
      </x:c>
      <x:c r="B13" s="31" t="str">
        <x:v>Bütçe tahmin sapması</x:v>
      </x:c>
      <x:c r="C13" s="31" t="str">
        <x:v>Güncel bitiş tahmini</x:v>
      </x:c>
      <x:c r="D13" s="49" t="n">
        <x:v>1040000</x:v>
      </x:c>
      <x:c r="E13" s="49" t="str">
        <x:v>Onaylı bütçe</x:v>
      </x:c>
      <x:c r="F13" s="49" t="n">
        <x:v>1000000</x:v>
      </x:c>
      <x:c r="G13" s="41" t="n">
        <x:f>IF(OR(D13="",F13="",F13=0),"",(D13-F13)/F13)</x:f>
        <x:v>0.04</x:v>
      </x:c>
      <x:c r="H13" s="43" t="n">
        <x:v>0.05</x:v>
      </x:c>
      <x:c r="I13" s="39" t="str">
        <x:f>IF(G13="","Veri girin",IF(H13="","Hedef girin",IF(ABS(G13)&lt;=H13,"Hedefte","Eylem gerekli")))</x:f>
        <x:v>Hedefte</x:v>
      </x:c>
      <x:c r="J13" s="29" t="str">
        <x:v>Bütçe sorumlusu</x:v>
      </x:c>
      <x:c r="K13" s="29" t="str">
        <x:v>Kapsam, rezerv ve satın alma kararını gözden geçir</x:v>
      </x:c>
    </x:row>
    <x:row r="14" ht="48" customHeight="1">
      <x:c r="A14" s="29" t="n">
        <x:v>4</x:v>
      </x:c>
      <x:c r="B14" s="31" t="str">
        <x:v>Kritik risk kapanış oranı</x:v>
      </x:c>
      <x:c r="C14" s="31" t="str">
        <x:v>Kapatılan kritik risk</x:v>
      </x:c>
      <x:c r="D14" s="49" t="n">
        <x:v>8</x:v>
      </x:c>
      <x:c r="E14" s="49" t="str">
        <x:v>Kapatılması planlanan risk</x:v>
      </x:c>
      <x:c r="F14" s="49" t="n">
        <x:v>9</x:v>
      </x:c>
      <x:c r="G14" s="41" t="n">
        <x:f>IF(OR(D14="",F14="",F14=0),"",D14/F14)</x:f>
        <x:v>0.8888888888888888</x:v>
      </x:c>
      <x:c r="H14" s="43" t="n">
        <x:v>0.9</x:v>
      </x:c>
      <x:c r="I14" s="39" t="str">
        <x:f>IF(G14="","Veri girin",IF(H14="","Hedef girin",IF(G14&gt;=H14,"Hedefte","Eylem gerekli")))</x:f>
        <x:v>Eylem gerekli</x:v>
      </x:c>
      <x:c r="J14" s="29" t="str">
        <x:v>Risk sahipleri</x:v>
      </x:c>
      <x:c r="K14" s="29" t="str">
        <x:v>Açık riskler için önleyici işi veya alternatifi başlat</x:v>
      </x:c>
    </x:row>
    <x:row r="15" ht="48" customHeight="1">
      <x:c r="A15" s="29" t="n">
        <x:v>5</x:v>
      </x:c>
      <x:c r="B15" s="31" t="str">
        <x:v>Canlı akış zaman sapması</x:v>
      </x:c>
      <x:c r="C15" s="31" t="str">
        <x:v>Gerçek başlangıç</x:v>
      </x:c>
      <x:c r="D15" s="45" t="n">
        <x:v>0.7965277777777777</x:v>
      </x:c>
      <x:c r="E15" s="45" t="str">
        <x:v>Planlanan başlangıç</x:v>
      </x:c>
      <x:c r="F15" s="45" t="n">
        <x:v>0.7916666666666666</x:v>
      </x:c>
      <x:c r="G15" s="46" t="n">
        <x:f>IF(OR(D15="",F15=""),"",(D15-F15)*1440)</x:f>
        <x:v>6.999999999999975</x:v>
      </x:c>
      <x:c r="H15" s="47" t="n">
        <x:v>10</x:v>
      </x:c>
      <x:c r="I15" s="39" t="str">
        <x:f>IF(G15="","Veri girin",IF(H15="","Hedef girin",IF(ABS(G15)&lt;=H15,"Hedefte","Eylem gerekli")))</x:f>
        <x:v>Hedefte</x:v>
      </x:c>
      <x:c r="J15" s="29" t="str">
        <x:v>Saha lideri</x:v>
      </x:c>
      <x:c r="K15" s="29" t="str">
        <x:v>Akışı sıkıştır, sırayı değiştir veya kapsamı kısalt</x:v>
      </x:c>
    </x:row>
    <x:row r="16" ht="48" customHeight="1">
      <x:c r="A16" s="29" t="n">
        <x:v>6</x:v>
      </x:c>
      <x:c r="B16" s="31" t="str">
        <x:v>Tekrarlayan olay oranı</x:v>
      </x:c>
      <x:c r="C16" s="31" t="str">
        <x:v>Tekrarlayan olay</x:v>
      </x:c>
      <x:c r="D16" s="33" t="n">
        <x:v>1</x:v>
      </x:c>
      <x:c r="E16" s="33" t="str">
        <x:v>Toplam operasyonel olay</x:v>
      </x:c>
      <x:c r="F16" s="33" t="n">
        <x:v>11</x:v>
      </x:c>
      <x:c r="G16" s="41" t="n">
        <x:f>IF(OR(D16="",F16="",F16=0),"",D16/F16)</x:f>
        <x:v>0.09090909090909091</x:v>
      </x:c>
      <x:c r="H16" s="43" t="n">
        <x:v>0.1</x:v>
      </x:c>
      <x:c r="I16" s="39" t="str">
        <x:f>IF(G16="","Veri girin",IF(H16="","Hedef girin",IF(G16&lt;=H16,"Hedefte","Eylem gerekli")))</x:f>
        <x:v>Hedefte</x:v>
      </x:c>
      <x:c r="J16" s="29" t="str">
        <x:v>Operasyon lideri</x:v>
      </x:c>
      <x:c r="K16" s="29" t="str">
        <x:v>Kontrol listesi ve sorumluluk kuralını güncelle</x:v>
      </x:c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>
      <x:c r="A18" s="18" t="str">
        <x:v>Kullanım</x:v>
      </x:c>
      <x:c r="B18" s="19"/>
      <x:c r="C18" s="19"/>
      <x:c r="D18" s="19"/>
      <x:c r="E18" s="19"/>
      <x:c r="F18" s="19"/>
      <x:c r="G18" s="19"/>
      <x:c r="H18" s="19"/>
      <x:c r="I18" s="19"/>
      <x:c r="J18" s="19"/>
      <x:c r="K18" s="20"/>
    </x:row>
    <x:row r="19" ht="26" customHeight="1">
      <x:c r="A19" s="51" t="str">
        <x:v>1</x:v>
      </x:c>
      <x:c r="B19" s="50" t="str">
        <x:v>Sarı hücrelerdeki örnek değerleri, hedefleri ve sahipleri değiştirin.</x:v>
      </x:c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26" customHeight="1">
      <x:c r="A20" s="51" t="str">
        <x:v>2</x:v>
      </x:c>
      <x:c r="B20" s="50" t="str">
        <x:v>Mavi hücreler formüllüdür; veri veya hedef eksikse durum bunu gösterir.</x:v>
      </x:c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26" customHeight="1">
      <x:c r="A21" s="51" t="str">
        <x:v>3</x:v>
      </x:c>
      <x:c r="B21" s="50" t="str">
        <x:v>Örnek hedefleri kendi geçmiş veriniz ve etkinlik bağlamınızla kalibre edin.</x:v>
      </x:c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</x:sheetData>
  <x:conditionalFormatting sqref="I11:I16">
    <x:cfRule type="containsText" dxfId="0" priority="1" operator="containsText" text="Hedefte"/>
    <x:cfRule type="containsText" dxfId="1" priority="2" operator="containsText" text="Eylem gerekli"/>
    <x:cfRule type="containsText" dxfId="2" priority="3" operator="containsText" text="Veri girin"/>
    <x:cfRule type="containsText" dxfId="3" priority="4" operator="containsText" text="Hedef giri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4B2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52" hidden="0" customWidth="1"/>
    <x:col min="3" max="3" width="13" hidden="0" customWidth="1"/>
    <x:col min="4" max="4" width="19" hidden="0" customWidth="1"/>
    <x:col min="5" max="5" width="13" hidden="0" customWidth="1"/>
    <x:col min="6" max="6" width="24" hidden="0" customWidth="1"/>
    <x:col min="7" max="7" width="16" hidden="0" customWidth="1"/>
    <x:col min="8" max="8" width="2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Etkinlik Operasyon Kontrolü</x:v>
      </x:c>
      <x:c r="B2" s="2"/>
      <x:c r="C2" s="2"/>
      <x:c r="D2" s="2"/>
      <x:c r="E2" s="2"/>
      <x:c r="F2" s="2"/>
      <x:c r="G2" s="2"/>
      <x:c r="H2" s="2"/>
    </x:row>
    <x:row r="3">
      <x:c r="A3" s="4" t="str">
        <x:v>Tamamlanma durumunu seçin, sahip ve son tarihi girin. Gecikme ve tamamlanma özeti otomatik güncellenir.</x:v>
      </x:c>
      <x:c r="B3" s="2"/>
      <x:c r="C3" s="2"/>
      <x:c r="D3" s="2"/>
      <x:c r="E3" s="2"/>
      <x:c r="F3" s="2"/>
      <x:c r="G3" s="2"/>
      <x:c r="H3" s="2"/>
    </x:row>
    <x:row r="4">
      <x:c r="A4" s="5"/>
      <x:c r="B4" s="5"/>
      <x:c r="C4" s="5"/>
      <x:c r="D4" s="5"/>
      <x:c r="E4" s="5"/>
      <x:c r="F4" s="5"/>
      <x:c r="G4" s="5"/>
      <x:c r="H4" s="5"/>
    </x:row>
    <x:row r="5">
      <x:c r="A5" s="7" t="str">
        <x:v>Proje</x:v>
      </x:c>
      <x:c r="B5" s="8" t="str">
        <x:v>Örnek etkinlik</x:v>
      </x:c>
      <x:c r="C5" s="6" t="str">
        <x:v>Etkinlik tarihi</x:v>
      </x:c>
      <x:c r="D5" s="9"/>
      <x:c r="E5" s="6" t="str">
        <x:v>Operasyon lideri</x:v>
      </x:c>
      <x:c r="F5" s="6" t="str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11" t="str">
        <x:v>Toplam kontrol</x:v>
      </x:c>
      <x:c r="B7" s="13" t="n">
        <x:f>COUNTA(B11:B46)</x:f>
        <x:v>36</x:v>
      </x:c>
      <x:c r="C7" s="6" t="str">
        <x:v>Tamamlanan</x:v>
      </x:c>
      <x:c r="D7" s="6" t="n">
        <x:f>COUNTIF(C11:C46,"Evet")</x:f>
        <x:v>0</x:v>
      </x:c>
      <x:c r="E7" s="6" t="str">
        <x:v>Geciken</x:v>
      </x:c>
      <x:c r="F7" s="6" t="n">
        <x:f>COUNTIF(G11:G46,"Gecikti")</x:f>
        <x:v>0</x:v>
      </x:c>
      <x:c r="G7" s="6" t="str">
        <x:v>Tamamlanma oranı</x:v>
      </x:c>
      <x:c r="H7" s="52" t="n">
        <x:f>IF(COUNTIFS(C11:C46,"&lt;&gt;N.A.")=0,"",COUNTIFS(C11:C46,"Evet")/COUNTIFS(C11:C46,"&lt;&gt;N.A."))</x:f>
        <x:v>0</x:v>
      </x:c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18" t="str">
        <x:v>Kontrol listesi</x:v>
      </x:c>
      <x:c r="B9" s="19"/>
      <x:c r="C9" s="19"/>
      <x:c r="D9" s="19"/>
      <x:c r="E9" s="19"/>
      <x:c r="F9" s="19"/>
      <x:c r="G9" s="19"/>
      <x:c r="H9" s="20"/>
    </x:row>
    <x:row r="10" ht="36" customHeight="1">
      <x:c r="A10" s="25" t="str">
        <x:v>Aşama</x:v>
      </x:c>
      <x:c r="B10" s="26" t="str">
        <x:v>Kontrol</x:v>
      </x:c>
      <x:c r="C10" s="26" t="str">
        <x:v>Tamamlandı</x:v>
      </x:c>
      <x:c r="D10" s="26" t="str">
        <x:v>Sahip</x:v>
      </x:c>
      <x:c r="E10" s="26" t="str">
        <x:v>Son tarih</x:v>
      </x:c>
      <x:c r="F10" s="26" t="str">
        <x:v>Kanıt / bağlantı</x:v>
      </x:c>
      <x:c r="G10" s="26" t="str">
        <x:v>Otomatik durum</x:v>
      </x:c>
      <x:c r="H10" s="27" t="str">
        <x:v>Not</x:v>
      </x:c>
    </x:row>
    <x:row r="11" ht="42" customHeight="1">
      <x:c r="A11" s="55" t="str">
        <x:v>D-30</x:v>
      </x:c>
      <x:c r="B11" s="30" t="str">
        <x:v>Amaç, hedef kitle ve başarı ölçütleri onaylandı.</x:v>
      </x:c>
      <x:c r="C11" s="32" t="str">
        <x:v>Hayır</x:v>
      </x:c>
      <x:c r="D11" s="32" t="str"/>
      <x:c r="E11" s="53"/>
      <x:c r="F11" s="32" t="str"/>
      <x:c r="G11" s="57" t="str">
        <x:f>IF(B11="","",IF(C11="Evet","Tamam",IF(C11="N.A.","Kapsam dışı",IF(E11="","Tarih girin",IF(E11&lt;TODAY(),"Gecikti",IF(E11=TODAY(),"Bugün","Açık"))))))</x:f>
        <x:v>Tarih girin</x:v>
      </x:c>
      <x:c r="H11" s="28" t="str"/>
    </x:row>
    <x:row r="12" ht="42" customHeight="1">
      <x:c r="A12" s="56" t="str">
        <x:v>D-30</x:v>
      </x:c>
      <x:c r="B12" s="31" t="str">
        <x:v>Kapsam içi ve kapsam dışı işler ile değişiklik onay sahibi belirlendi.</x:v>
      </x:c>
      <x:c r="C12" s="33" t="str">
        <x:v>Hayır</x:v>
      </x:c>
      <x:c r="D12" s="33" t="str"/>
      <x:c r="E12" s="54"/>
      <x:c r="F12" s="33" t="str"/>
      <x:c r="G12" s="58" t="str">
        <x:f>IF(B12="","",IF(C12="Evet","Tamam",IF(C12="N.A.","Kapsam dışı",IF(E12="","Tarih girin",IF(E12&lt;TODAY(),"Gecikti",IF(E12=TODAY(),"Bugün","Açık"))))))</x:f>
        <x:v>Tarih girin</x:v>
      </x:c>
      <x:c r="H12" s="29" t="str"/>
    </x:row>
    <x:row r="13" ht="42" customHeight="1">
      <x:c r="A13" s="56" t="str">
        <x:v>D-30</x:v>
      </x:c>
      <x:c r="B13" s="31" t="str">
        <x:v>Onaylı bütçe, rezerv oranı ve harcama yetkileri kaydedildi.</x:v>
      </x:c>
      <x:c r="C13" s="33" t="str">
        <x:v>Hayır</x:v>
      </x:c>
      <x:c r="D13" s="33" t="str"/>
      <x:c r="E13" s="54"/>
      <x:c r="F13" s="33" t="str"/>
      <x:c r="G13" s="58" t="str">
        <x:f>IF(B13="","",IF(C13="Evet","Tamam",IF(C13="N.A.","Kapsam dışı",IF(E13="","Tarih girin",IF(E13&lt;TODAY(),"Gecikti",IF(E13=TODAY(),"Bugün","Açık"))))))</x:f>
        <x:v>Tarih girin</x:v>
      </x:c>
      <x:c r="H13" s="29" t="str"/>
    </x:row>
    <x:row r="14" ht="42" customHeight="1">
      <x:c r="A14" s="56" t="str">
        <x:v>D-30</x:v>
      </x:c>
      <x:c r="B14" s="31" t="str">
        <x:v>Ana iş paketleri, sahipleri, karar tarihleri ve bağımlılıkları plana işlendi.</x:v>
      </x:c>
      <x:c r="C14" s="33" t="str">
        <x:v>Hayır</x:v>
      </x:c>
      <x:c r="D14" s="33" t="str"/>
      <x:c r="E14" s="54"/>
      <x:c r="F14" s="33" t="str"/>
      <x:c r="G14" s="58" t="str">
        <x:f>IF(B14="","",IF(C14="Evet","Tamam",IF(C14="N.A.","Kapsam dışı",IF(E14="","Tarih girin",IF(E14&lt;TODAY(),"Gecikti",IF(E14=TODAY(),"Bugün","Açık"))))))</x:f>
        <x:v>Tarih girin</x:v>
      </x:c>
      <x:c r="H14" s="29" t="str"/>
    </x:row>
    <x:row r="15" ht="42" customHeight="1">
      <x:c r="A15" s="56" t="str">
        <x:v>D-30</x:v>
      </x:c>
      <x:c r="B15" s="31" t="str">
        <x:v>Mekân, kapasite, izin, güvenlik ve erişim kısıtları doğrulandı.</x:v>
      </x:c>
      <x:c r="C15" s="33" t="str">
        <x:v>Hayır</x:v>
      </x:c>
      <x:c r="D15" s="33" t="str"/>
      <x:c r="E15" s="54"/>
      <x:c r="F15" s="33" t="str"/>
      <x:c r="G15" s="58" t="str">
        <x:f>IF(B15="","",IF(C15="Evet","Tamam",IF(C15="N.A.","Kapsam dışı",IF(E15="","Tarih girin",IF(E15&lt;TODAY(),"Gecikti",IF(E15=TODAY(),"Bugün","Açık"))))))</x:f>
        <x:v>Tarih girin</x:v>
      </x:c>
      <x:c r="H15" s="29" t="str"/>
    </x:row>
    <x:row r="16" ht="42" customHeight="1">
      <x:c r="A16" s="56" t="str">
        <x:v>D-30</x:v>
      </x:c>
      <x:c r="B16" s="31" t="str">
        <x:v>Kritik tedarikçilerin teklif, sözleşme, teslim ve alternatif koşulları netleşti.</x:v>
      </x:c>
      <x:c r="C16" s="33" t="str">
        <x:v>Hayır</x:v>
      </x:c>
      <x:c r="D16" s="33" t="str"/>
      <x:c r="E16" s="54"/>
      <x:c r="F16" s="33" t="str"/>
      <x:c r="G16" s="58" t="str">
        <x:f>IF(B16="","",IF(C16="Evet","Tamam",IF(C16="N.A.","Kapsam dışı",IF(E16="","Tarih girin",IF(E16&lt;TODAY(),"Gecikti",IF(E16=TODAY(),"Bugün","Açık"))))))</x:f>
        <x:v>Tarih girin</x:v>
      </x:c>
      <x:c r="H16" s="29" t="str"/>
    </x:row>
    <x:row r="17" ht="42" customHeight="1">
      <x:c r="A17" s="56" t="str">
        <x:v>D-15</x:v>
      </x:c>
      <x:c r="B17" s="31" t="str">
        <x:v>Kreatif, teknik, içerik ve lojistik teslimlerin kabul ölçütleri yazıldı.</x:v>
      </x:c>
      <x:c r="C17" s="33" t="str">
        <x:v>Hayır</x:v>
      </x:c>
      <x:c r="D17" s="33" t="str"/>
      <x:c r="E17" s="54"/>
      <x:c r="F17" s="33" t="str"/>
      <x:c r="G17" s="58" t="str">
        <x:f>IF(B17="","",IF(C17="Evet","Tamam",IF(C17="N.A.","Kapsam dışı",IF(E17="","Tarih girin",IF(E17&lt;TODAY(),"Gecikti",IF(E17=TODAY(),"Bugün","Açık"))))))</x:f>
        <x:v>Tarih girin</x:v>
      </x:c>
      <x:c r="H17" s="29" t="str"/>
    </x:row>
    <x:row r="18" ht="42" customHeight="1">
      <x:c r="A18" s="56" t="str">
        <x:v>D-15</x:v>
      </x:c>
      <x:c r="B18" s="31" t="str">
        <x:v>Kritik yol üzerindeki açık kararların yaşı, etkisi ve eskalasyon sahibi kontrol edildi.</x:v>
      </x:c>
      <x:c r="C18" s="33" t="str">
        <x:v>Hayır</x:v>
      </x:c>
      <x:c r="D18" s="33" t="str"/>
      <x:c r="E18" s="54"/>
      <x:c r="F18" s="33" t="str"/>
      <x:c r="G18" s="58" t="str">
        <x:f>IF(B18="","",IF(C18="Evet","Tamam",IF(C18="N.A.","Kapsam dışı",IF(E18="","Tarih girin",IF(E18&lt;TODAY(),"Gecikti",IF(E18=TODAY(),"Bugün","Açık"))))))</x:f>
        <x:v>Tarih girin</x:v>
      </x:c>
      <x:c r="H18" s="29" t="str"/>
    </x:row>
    <x:row r="19" ht="42" customHeight="1">
      <x:c r="A19" s="56" t="str">
        <x:v>D-15</x:v>
      </x:c>
      <x:c r="B19" s="31" t="str">
        <x:v>Güncel bütçe tahmini ile onaylı bütçe arasındaki sapma değerlendirildi.</x:v>
      </x:c>
      <x:c r="C19" s="33" t="str">
        <x:v>Hayır</x:v>
      </x:c>
      <x:c r="D19" s="33" t="str"/>
      <x:c r="E19" s="54"/>
      <x:c r="F19" s="33" t="str"/>
      <x:c r="G19" s="58" t="str">
        <x:f>IF(B19="","",IF(C19="Evet","Tamam",IF(C19="N.A.","Kapsam dışı",IF(E19="","Tarih girin",IF(E19&lt;TODAY(),"Gecikti",IF(E19=TODAY(),"Bugün","Açık"))))))</x:f>
        <x:v>Tarih girin</x:v>
      </x:c>
      <x:c r="H19" s="29" t="str"/>
    </x:row>
    <x:row r="20" ht="42" customHeight="1">
      <x:c r="A20" s="56" t="str">
        <x:v>D-15</x:v>
      </x:c>
      <x:c r="B20" s="31" t="str">
        <x:v>Kayıt, giriş, vestiyer, servis ve çıkış dahil katılımcı akışı test edildi.</x:v>
      </x:c>
      <x:c r="C20" s="33" t="str">
        <x:v>Hayır</x:v>
      </x:c>
      <x:c r="D20" s="33" t="str"/>
      <x:c r="E20" s="54"/>
      <x:c r="F20" s="33" t="str"/>
      <x:c r="G20" s="58" t="str">
        <x:f>IF(B20="","",IF(C20="Evet","Tamam",IF(C20="N.A.","Kapsam dışı",IF(E20="","Tarih girin",IF(E20&lt;TODAY(),"Gecikti",IF(E20=TODAY(),"Bugün","Açık"))))))</x:f>
        <x:v>Tarih girin</x:v>
      </x:c>
      <x:c r="H20" s="29" t="str"/>
    </x:row>
    <x:row r="21" ht="42" customHeight="1">
      <x:c r="A21" s="56" t="str">
        <x:v>D-15</x:v>
      </x:c>
      <x:c r="B21" s="31" t="str">
        <x:v>Risk kartlarında sinyal, önlem, alternatif ve karar sahibi bulunuyor.</x:v>
      </x:c>
      <x:c r="C21" s="33" t="str">
        <x:v>Hayır</x:v>
      </x:c>
      <x:c r="D21" s="33" t="str"/>
      <x:c r="E21" s="54"/>
      <x:c r="F21" s="33" t="str"/>
      <x:c r="G21" s="58" t="str">
        <x:f>IF(B21="","",IF(C21="Evet","Tamam",IF(C21="N.A.","Kapsam dışı",IF(E21="","Tarih girin",IF(E21&lt;TODAY(),"Gecikti",IF(E21=TODAY(),"Bugün","Açık"))))))</x:f>
        <x:v>Tarih girin</x:v>
      </x:c>
      <x:c r="H21" s="29" t="str"/>
    </x:row>
    <x:row r="22" ht="42" customHeight="1">
      <x:c r="A22" s="56" t="str">
        <x:v>D-15</x:v>
      </x:c>
      <x:c r="B22" s="31" t="str">
        <x:v>Tek doğru kaynak, dosya sürümü ve ekip iletişim kanalları doğrulandı.</x:v>
      </x:c>
      <x:c r="C22" s="33" t="str">
        <x:v>Hayır</x:v>
      </x:c>
      <x:c r="D22" s="33" t="str"/>
      <x:c r="E22" s="54"/>
      <x:c r="F22" s="33" t="str"/>
      <x:c r="G22" s="58" t="str">
        <x:f>IF(B22="","",IF(C22="Evet","Tamam",IF(C22="N.A.","Kapsam dışı",IF(E22="","Tarih girin",IF(E22&lt;TODAY(),"Gecikti",IF(E22=TODAY(),"Bugün","Açık"))))))</x:f>
        <x:v>Tarih girin</x:v>
      </x:c>
      <x:c r="H22" s="29" t="str"/>
    </x:row>
    <x:row r="23" ht="42" customHeight="1">
      <x:c r="A23" s="56" t="str">
        <x:v>D-7</x:v>
      </x:c>
      <x:c r="B23" s="31" t="str">
        <x:v>Run of show; zaman, sahip, teknik işaret, girdi ve gecikme kararıyla tamamlandı.</x:v>
      </x:c>
      <x:c r="C23" s="33" t="str">
        <x:v>Hayır</x:v>
      </x:c>
      <x:c r="D23" s="33" t="str"/>
      <x:c r="E23" s="54"/>
      <x:c r="F23" s="33" t="str"/>
      <x:c r="G23" s="58" t="str">
        <x:f>IF(B23="","",IF(C23="Evet","Tamam",IF(C23="N.A.","Kapsam dışı",IF(E23="","Tarih girin",IF(E23&lt;TODAY(),"Gecikti",IF(E23=TODAY(),"Bugün","Açık"))))))</x:f>
        <x:v>Tarih girin</x:v>
      </x:c>
      <x:c r="H23" s="29" t="str"/>
    </x:row>
    <x:row r="24" ht="42" customHeight="1">
      <x:c r="A24" s="56" t="str">
        <x:v>D-7</x:v>
      </x:c>
      <x:c r="B24" s="31" t="str">
        <x:v>Çağrı listesi, görev bölgeleri, vardiyalar ve yedek sorumlular paylaşıldı.</x:v>
      </x:c>
      <x:c r="C24" s="33" t="str">
        <x:v>Hayır</x:v>
      </x:c>
      <x:c r="D24" s="33" t="str"/>
      <x:c r="E24" s="54"/>
      <x:c r="F24" s="33" t="str"/>
      <x:c r="G24" s="58" t="str">
        <x:f>IF(B24="","",IF(C24="Evet","Tamam",IF(C24="N.A.","Kapsam dışı",IF(E24="","Tarih girin",IF(E24&lt;TODAY(),"Gecikti",IF(E24=TODAY(),"Bugün","Açık"))))))</x:f>
        <x:v>Tarih girin</x:v>
      </x:c>
      <x:c r="H24" s="29" t="str"/>
    </x:row>
    <x:row r="25" ht="42" customHeight="1">
      <x:c r="A25" s="56" t="str">
        <x:v>D-7</x:v>
      </x:c>
      <x:c r="B25" s="31" t="str">
        <x:v>Onaylı sunum, video, anons, baskı ve teknik dosyalar tek pakette toplandı.</x:v>
      </x:c>
      <x:c r="C25" s="33" t="str">
        <x:v>Hayır</x:v>
      </x:c>
      <x:c r="D25" s="33" t="str"/>
      <x:c r="E25" s="54"/>
      <x:c r="F25" s="33" t="str"/>
      <x:c r="G25" s="58" t="str">
        <x:f>IF(B25="","",IF(C25="Evet","Tamam",IF(C25="N.A.","Kapsam dışı",IF(E25="","Tarih girin",IF(E25&lt;TODAY(),"Gecikti",IF(E25=TODAY(),"Bugün","Açık"))))))</x:f>
        <x:v>Tarih girin</x:v>
      </x:c>
      <x:c r="H25" s="29" t="str"/>
    </x:row>
    <x:row r="26" ht="42" customHeight="1">
      <x:c r="A26" s="56" t="str">
        <x:v>D-7</x:v>
      </x:c>
      <x:c r="B26" s="31" t="str">
        <x:v>Teknik prova, mekân turu ve ekip brifingi için zaman ve kabul ölçütü belirlendi.</x:v>
      </x:c>
      <x:c r="C26" s="33" t="str">
        <x:v>Hayır</x:v>
      </x:c>
      <x:c r="D26" s="33" t="str"/>
      <x:c r="E26" s="54"/>
      <x:c r="F26" s="33" t="str"/>
      <x:c r="G26" s="58" t="str">
        <x:f>IF(B26="","",IF(C26="Evet","Tamam",IF(C26="N.A.","Kapsam dışı",IF(E26="","Tarih girin",IF(E26&lt;TODAY(),"Gecikti",IF(E26=TODAY(),"Bugün","Açık"))))))</x:f>
        <x:v>Tarih girin</x:v>
      </x:c>
      <x:c r="H26" s="29" t="str"/>
    </x:row>
    <x:row r="27" ht="42" customHeight="1">
      <x:c r="A27" s="56" t="str">
        <x:v>D-7</x:v>
      </x:c>
      <x:c r="B27" s="31" t="str">
        <x:v>Acil durum, sağlık, güvenlik, tahliye ve kayıp kişi prosedürleri ekipçe biliniyor.</x:v>
      </x:c>
      <x:c r="C27" s="33" t="str">
        <x:v>Hayır</x:v>
      </x:c>
      <x:c r="D27" s="33" t="str"/>
      <x:c r="E27" s="54"/>
      <x:c r="F27" s="33" t="str"/>
      <x:c r="G27" s="58" t="str">
        <x:f>IF(B27="","",IF(C27="Evet","Tamam",IF(C27="N.A.","Kapsam dışı",IF(E27="","Tarih girin",IF(E27&lt;TODAY(),"Gecikti",IF(E27=TODAY(),"Bugün","Açık"))))))</x:f>
        <x:v>Tarih girin</x:v>
      </x:c>
      <x:c r="H27" s="29" t="str"/>
    </x:row>
    <x:row r="28" ht="42" customHeight="1">
      <x:c r="A28" s="56" t="str">
        <x:v>D-7</x:v>
      </x:c>
      <x:c r="B28" s="31" t="str">
        <x:v>Tedarikçilerin varış, kurulum, test, teslim ve söküm saatleri doğrulandı.</x:v>
      </x:c>
      <x:c r="C28" s="33" t="str">
        <x:v>Hayır</x:v>
      </x:c>
      <x:c r="D28" s="33" t="str"/>
      <x:c r="E28" s="54"/>
      <x:c r="F28" s="33" t="str"/>
      <x:c r="G28" s="58" t="str">
        <x:f>IF(B28="","",IF(C28="Evet","Tamam",IF(C28="N.A.","Kapsam dışı",IF(E28="","Tarih girin",IF(E28&lt;TODAY(),"Gecikti",IF(E28=TODAY(),"Bugün","Açık"))))))</x:f>
        <x:v>Tarih girin</x:v>
      </x:c>
      <x:c r="H28" s="29" t="str"/>
    </x:row>
    <x:row r="29" ht="42" customHeight="1">
      <x:c r="A29" s="56" t="str">
        <x:v>D-1</x:v>
      </x:c>
      <x:c r="B29" s="31" t="str">
        <x:v>Açık kritik karar kalmadı; istisnalar yetkili kişi ve son saatle kayıtlı.</x:v>
      </x:c>
      <x:c r="C29" s="33" t="str">
        <x:v>Hayır</x:v>
      </x:c>
      <x:c r="D29" s="33" t="str"/>
      <x:c r="E29" s="54"/>
      <x:c r="F29" s="33" t="str"/>
      <x:c r="G29" s="58" t="str">
        <x:f>IF(B29="","",IF(C29="Evet","Tamam",IF(C29="N.A.","Kapsam dışı",IF(E29="","Tarih girin",IF(E29&lt;TODAY(),"Gecikti",IF(E29=TODAY(),"Bugün","Açık"))))))</x:f>
        <x:v>Tarih girin</x:v>
      </x:c>
      <x:c r="H29" s="29" t="str"/>
    </x:row>
    <x:row r="30" ht="42" customHeight="1">
      <x:c r="A30" s="56" t="str">
        <x:v>D-1</x:v>
      </x:c>
      <x:c r="B30" s="31" t="str">
        <x:v>Kritik teslimlerin hazır olma oranı ve geciken teslimlerin alternatifi doğrulandı.</x:v>
      </x:c>
      <x:c r="C30" s="33" t="str">
        <x:v>Hayır</x:v>
      </x:c>
      <x:c r="D30" s="33" t="str"/>
      <x:c r="E30" s="54"/>
      <x:c r="F30" s="33" t="str"/>
      <x:c r="G30" s="58" t="str">
        <x:f>IF(B30="","",IF(C30="Evet","Tamam",IF(C30="N.A.","Kapsam dışı",IF(E30="","Tarih girin",IF(E30&lt;TODAY(),"Gecikti",IF(E30=TODAY(),"Bugün","Açık"))))))</x:f>
        <x:v>Tarih girin</x:v>
      </x:c>
      <x:c r="H30" s="29" t="str"/>
    </x:row>
    <x:row r="31" ht="42" customHeight="1">
      <x:c r="A31" s="56" t="str">
        <x:v>D-1</x:v>
      </x:c>
      <x:c r="B31" s="31" t="str">
        <x:v>Saha iletişim grupları, telsiz kanalları ve tek komut zinciri test edildi.</x:v>
      </x:c>
      <x:c r="C31" s="33" t="str">
        <x:v>Hayır</x:v>
      </x:c>
      <x:c r="D31" s="33" t="str"/>
      <x:c r="E31" s="54"/>
      <x:c r="F31" s="33" t="str"/>
      <x:c r="G31" s="58" t="str">
        <x:f>IF(B31="","",IF(C31="Evet","Tamam",IF(C31="N.A.","Kapsam dışı",IF(E31="","Tarih girin",IF(E31&lt;TODAY(),"Gecikti",IF(E31=TODAY(),"Bugün","Açık"))))))</x:f>
        <x:v>Tarih girin</x:v>
      </x:c>
      <x:c r="H31" s="29" t="str"/>
    </x:row>
    <x:row r="32" ht="42" customHeight="1">
      <x:c r="A32" s="56" t="str">
        <x:v>D-1</x:v>
      </x:c>
      <x:c r="B32" s="31" t="str">
        <x:v>Kayıt, yönlendirme, teknik, sahne ve servis noktalarında fiziksel prova yapıldı.</x:v>
      </x:c>
      <x:c r="C32" s="33" t="str">
        <x:v>Hayır</x:v>
      </x:c>
      <x:c r="D32" s="33" t="str"/>
      <x:c r="E32" s="54"/>
      <x:c r="F32" s="33" t="str"/>
      <x:c r="G32" s="58" t="str">
        <x:f>IF(B32="","",IF(C32="Evet","Tamam",IF(C32="N.A.","Kapsam dışı",IF(E32="","Tarih girin",IF(E32&lt;TODAY(),"Gecikti",IF(E32=TODAY(),"Bugün","Açık"))))))</x:f>
        <x:v>Tarih girin</x:v>
      </x:c>
      <x:c r="H32" s="29" t="str"/>
    </x:row>
    <x:row r="33" ht="42" customHeight="1">
      <x:c r="A33" s="56" t="str">
        <x:v>D-1</x:v>
      </x:c>
      <x:c r="B33" s="31" t="str">
        <x:v>Hava, ulaşım, enerji, internet ve tedarik riskleri için güncel karar alındı.</x:v>
      </x:c>
      <x:c r="C33" s="33" t="str">
        <x:v>Hayır</x:v>
      </x:c>
      <x:c r="D33" s="33" t="str"/>
      <x:c r="E33" s="54"/>
      <x:c r="F33" s="33" t="str"/>
      <x:c r="G33" s="58" t="str">
        <x:f>IF(B33="","",IF(C33="Evet","Tamam",IF(C33="N.A.","Kapsam dışı",IF(E33="","Tarih girin",IF(E33&lt;TODAY(),"Gecikti",IF(E33=TODAY(),"Bugün","Açık"))))))</x:f>
        <x:v>Tarih girin</x:v>
      </x:c>
      <x:c r="H33" s="29" t="str"/>
    </x:row>
    <x:row r="34" ht="42" customHeight="1">
      <x:c r="A34" s="56" t="str">
        <x:v>D-1</x:v>
      </x:c>
      <x:c r="B34" s="31" t="str">
        <x:v>Olay kaydı, zaman sapması ve karar çözüm süresi kayıt sorumlusu belirlendi.</x:v>
      </x:c>
      <x:c r="C34" s="33" t="str">
        <x:v>Hayır</x:v>
      </x:c>
      <x:c r="D34" s="33" t="str"/>
      <x:c r="E34" s="54"/>
      <x:c r="F34" s="33" t="str"/>
      <x:c r="G34" s="58" t="str">
        <x:f>IF(B34="","",IF(C34="Evet","Tamam",IF(C34="N.A.","Kapsam dışı",IF(E34="","Tarih girin",IF(E34&lt;TODAY(),"Gecikti",IF(E34=TODAY(),"Bugün","Açık"))))))</x:f>
        <x:v>Tarih girin</x:v>
      </x:c>
      <x:c r="H34" s="29" t="str"/>
    </x:row>
    <x:row r="35" ht="42" customHeight="1">
      <x:c r="A35" s="56" t="str">
        <x:v>Canlı</x:v>
      </x:c>
      <x:c r="B35" s="31" t="str">
        <x:v>Açılış brifingi tamamlandı; değişiklikler run of show'a işlendi.</x:v>
      </x:c>
      <x:c r="C35" s="33" t="str">
        <x:v>Hayır</x:v>
      </x:c>
      <x:c r="D35" s="33" t="str"/>
      <x:c r="E35" s="54"/>
      <x:c r="F35" s="33" t="str"/>
      <x:c r="G35" s="58" t="str">
        <x:f>IF(B35="","",IF(C35="Evet","Tamam",IF(C35="N.A.","Kapsam dışı",IF(E35="","Tarih girin",IF(E35&lt;TODAY(),"Gecikti",IF(E35=TODAY(),"Bugün","Açık"))))))</x:f>
        <x:v>Tarih girin</x:v>
      </x:c>
      <x:c r="H35" s="29" t="str"/>
    </x:row>
    <x:row r="36" ht="42" customHeight="1">
      <x:c r="A36" s="56" t="str">
        <x:v>Canlı</x:v>
      </x:c>
      <x:c r="B36" s="31" t="str">
        <x:v>Kritik zaman sapmaları ve sonraki adımlara etkisi kaydediliyor.</x:v>
      </x:c>
      <x:c r="C36" s="33" t="str">
        <x:v>Hayır</x:v>
      </x:c>
      <x:c r="D36" s="33" t="str"/>
      <x:c r="E36" s="54"/>
      <x:c r="F36" s="33" t="str"/>
      <x:c r="G36" s="58" t="str">
        <x:f>IF(B36="","",IF(C36="Evet","Tamam",IF(C36="N.A.","Kapsam dışı",IF(E36="","Tarih girin",IF(E36&lt;TODAY(),"Gecikti",IF(E36=TODAY(),"Bugün","Açık"))))))</x:f>
        <x:v>Tarih girin</x:v>
      </x:c>
      <x:c r="H36" s="29" t="str"/>
    </x:row>
    <x:row r="37" ht="42" customHeight="1">
      <x:c r="A37" s="56" t="str">
        <x:v>Canlı</x:v>
      </x:c>
      <x:c r="B37" s="31" t="str">
        <x:v>Konuk akışı ve bekleme süreleri yoğun anlarda kontrol ediliyor.</x:v>
      </x:c>
      <x:c r="C37" s="33" t="str">
        <x:v>Hayır</x:v>
      </x:c>
      <x:c r="D37" s="33" t="str"/>
      <x:c r="E37" s="54"/>
      <x:c r="F37" s="33" t="str"/>
      <x:c r="G37" s="58" t="str">
        <x:f>IF(B37="","",IF(C37="Evet","Tamam",IF(C37="N.A.","Kapsam dışı",IF(E37="","Tarih girin",IF(E37&lt;TODAY(),"Gecikti",IF(E37=TODAY(),"Bugün","Açık"))))))</x:f>
        <x:v>Tarih girin</x:v>
      </x:c>
      <x:c r="H37" s="29" t="str"/>
    </x:row>
    <x:row r="38" ht="42" customHeight="1">
      <x:c r="A38" s="56" t="str">
        <x:v>Canlı</x:v>
      </x:c>
      <x:c r="B38" s="31" t="str">
        <x:v>Saha olayları saat, yer, etki, karar ve çözüm süresiyle kaydediliyor.</x:v>
      </x:c>
      <x:c r="C38" s="33" t="str">
        <x:v>Hayır</x:v>
      </x:c>
      <x:c r="D38" s="33" t="str"/>
      <x:c r="E38" s="54"/>
      <x:c r="F38" s="33" t="str"/>
      <x:c r="G38" s="58" t="str">
        <x:f>IF(B38="","",IF(C38="Evet","Tamam",IF(C38="N.A.","Kapsam dışı",IF(E38="","Tarih girin",IF(E38&lt;TODAY(),"Gecikti",IF(E38=TODAY(),"Bugün","Açık"))))))</x:f>
        <x:v>Tarih girin</x:v>
      </x:c>
      <x:c r="H38" s="29" t="str"/>
    </x:row>
    <x:row r="39" ht="42" customHeight="1">
      <x:c r="A39" s="56" t="str">
        <x:v>Canlı</x:v>
      </x:c>
      <x:c r="B39" s="31" t="str">
        <x:v>Kapsam, güvenlik veya bütçe etkili kararları yalnızca yetkili kişi veriyor.</x:v>
      </x:c>
      <x:c r="C39" s="33" t="str">
        <x:v>Hayır</x:v>
      </x:c>
      <x:c r="D39" s="33" t="str"/>
      <x:c r="E39" s="54"/>
      <x:c r="F39" s="33" t="str"/>
      <x:c r="G39" s="58" t="str">
        <x:f>IF(B39="","",IF(C39="Evet","Tamam",IF(C39="N.A.","Kapsam dışı",IF(E39="","Tarih girin",IF(E39&lt;TODAY(),"Gecikti",IF(E39=TODAY(),"Bugün","Açık"))))))</x:f>
        <x:v>Tarih girin</x:v>
      </x:c>
      <x:c r="H39" s="29" t="str"/>
    </x:row>
    <x:row r="40" ht="42" customHeight="1">
      <x:c r="A40" s="56" t="str">
        <x:v>Canlı</x:v>
      </x:c>
      <x:c r="B40" s="31" t="str">
        <x:v>Kritik değişiklikler ilgili ekip ve tedarikçilere tek kanaldan duyuruluyor.</x:v>
      </x:c>
      <x:c r="C40" s="33" t="str">
        <x:v>Hayır</x:v>
      </x:c>
      <x:c r="D40" s="33" t="str"/>
      <x:c r="E40" s="54"/>
      <x:c r="F40" s="33" t="str"/>
      <x:c r="G40" s="58" t="str">
        <x:f>IF(B40="","",IF(C40="Evet","Tamam",IF(C40="N.A.","Kapsam dışı",IF(E40="","Tarih girin",IF(E40&lt;TODAY(),"Gecikti",IF(E40=TODAY(),"Bugün","Açık"))))))</x:f>
        <x:v>Tarih girin</x:v>
      </x:c>
      <x:c r="H40" s="29" t="str"/>
    </x:row>
    <x:row r="41" ht="42" customHeight="1">
      <x:c r="A41" s="56" t="str">
        <x:v>Kapanış</x:v>
      </x:c>
      <x:c r="B41" s="31" t="str">
        <x:v>Söküm, iade, hasar, kayıp ekipman ve açık tedarikçi işleri kapatıldı.</x:v>
      </x:c>
      <x:c r="C41" s="33" t="str">
        <x:v>Hayır</x:v>
      </x:c>
      <x:c r="D41" s="33" t="str"/>
      <x:c r="E41" s="54"/>
      <x:c r="F41" s="33" t="str"/>
      <x:c r="G41" s="58" t="str">
        <x:f>IF(B41="","",IF(C41="Evet","Tamam",IF(C41="N.A.","Kapsam dışı",IF(E41="","Tarih girin",IF(E41&lt;TODAY(),"Gecikti",IF(E41=TODAY(),"Bugün","Açık"))))))</x:f>
        <x:v>Tarih girin</x:v>
      </x:c>
      <x:c r="H41" s="29" t="str"/>
    </x:row>
    <x:row r="42" ht="42" customHeight="1">
      <x:c r="A42" s="56" t="str">
        <x:v>Kapanış</x:v>
      </x:c>
      <x:c r="B42" s="31" t="str">
        <x:v>Son bütçe, satın alma kayıtları ve gerçekleşen maliyet sapmaları doğrulandı.</x:v>
      </x:c>
      <x:c r="C42" s="33" t="str">
        <x:v>Hayır</x:v>
      </x:c>
      <x:c r="D42" s="33" t="str"/>
      <x:c r="E42" s="54"/>
      <x:c r="F42" s="33" t="str"/>
      <x:c r="G42" s="58" t="str">
        <x:f>IF(B42="","",IF(C42="Evet","Tamam",IF(C42="N.A.","Kapsam dışı",IF(E42="","Tarih girin",IF(E42&lt;TODAY(),"Gecikti",IF(E42=TODAY(),"Bugün","Açık"))))))</x:f>
        <x:v>Tarih girin</x:v>
      </x:c>
      <x:c r="H42" s="29" t="str"/>
    </x:row>
    <x:row r="43" ht="42" customHeight="1">
      <x:c r="A43" s="56" t="str">
        <x:v>Kapanış</x:v>
      </x:c>
      <x:c r="B43" s="31" t="str">
        <x:v>Katılımcı ve marka sonuçları operasyon maliyeti ve risk verileriyle okundu.</x:v>
      </x:c>
      <x:c r="C43" s="33" t="str">
        <x:v>Hayır</x:v>
      </x:c>
      <x:c r="D43" s="33" t="str"/>
      <x:c r="E43" s="54"/>
      <x:c r="F43" s="33" t="str"/>
      <x:c r="G43" s="58" t="str">
        <x:f>IF(B43="","",IF(C43="Evet","Tamam",IF(C43="N.A.","Kapsam dışı",IF(E43="","Tarih girin",IF(E43&lt;TODAY(),"Gecikti",IF(E43=TODAY(),"Bugün","Açık"))))))</x:f>
        <x:v>Tarih girin</x:v>
      </x:c>
      <x:c r="H43" s="29" t="str"/>
    </x:row>
    <x:row r="44" ht="42" customHeight="1">
      <x:c r="A44" s="56" t="str">
        <x:v>Kapanış</x:v>
      </x:c>
      <x:c r="B44" s="31" t="str">
        <x:v>Tekrarlayan olaylar yeni ve öngörülemeyen olaylardan ayrıldı.</x:v>
      </x:c>
      <x:c r="C44" s="33" t="str">
        <x:v>Hayır</x:v>
      </x:c>
      <x:c r="D44" s="33" t="str"/>
      <x:c r="E44" s="54"/>
      <x:c r="F44" s="33" t="str"/>
      <x:c r="G44" s="58" t="str">
        <x:f>IF(B44="","",IF(C44="Evet","Tamam",IF(C44="N.A.","Kapsam dışı",IF(E44="","Tarih girin",IF(E44&lt;TODAY(),"Gecikti",IF(E44=TODAY(),"Bugün","Açık"))))))</x:f>
        <x:v>Tarih girin</x:v>
      </x:c>
      <x:c r="H44" s="29" t="str"/>
    </x:row>
    <x:row r="45" ht="42" customHeight="1">
      <x:c r="A45" s="56" t="str">
        <x:v>Kapanış</x:v>
      </x:c>
      <x:c r="B45" s="31" t="str">
        <x:v>Tedarikçi performansı kanıt, güçlü yön ve geliştirme notuyla kaydedildi.</x:v>
      </x:c>
      <x:c r="C45" s="33" t="str">
        <x:v>Hayır</x:v>
      </x:c>
      <x:c r="D45" s="33" t="str"/>
      <x:c r="E45" s="54"/>
      <x:c r="F45" s="33" t="str"/>
      <x:c r="G45" s="58" t="str">
        <x:f>IF(B45="","",IF(C45="Evet","Tamam",IF(C45="N.A.","Kapsam dışı",IF(E45="","Tarih girin",IF(E45&lt;TODAY(),"Gecikti",IF(E45=TODAY(),"Bugün","Açık"))))))</x:f>
        <x:v>Tarih girin</x:v>
      </x:c>
      <x:c r="H45" s="29" t="str"/>
    </x:row>
    <x:row r="46" ht="42" customHeight="1">
      <x:c r="A46" s="56" t="str">
        <x:v>Kapanış</x:v>
      </x:c>
      <x:c r="B46" s="31" t="str">
        <x:v>Her öğrenme brief, kontrol listesi, risk kartı veya şablona işlendi.</x:v>
      </x:c>
      <x:c r="C46" s="33" t="str">
        <x:v>Hayır</x:v>
      </x:c>
      <x:c r="D46" s="33" t="str"/>
      <x:c r="E46" s="54"/>
      <x:c r="F46" s="33" t="str"/>
      <x:c r="G46" s="58" t="str">
        <x:f>IF(B46="","",IF(C46="Evet","Tamam",IF(C46="N.A.","Kapsam dışı",IF(E46="","Tarih girin",IF(E46&lt;TODAY(),"Gecikti",IF(E46=TODAY(),"Bugün","Açık"))))))</x:f>
        <x:v>Tarih girin</x:v>
      </x:c>
      <x:c r="H46" s="29" t="str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</x:sheetData>
  <x:conditionalFormatting sqref="G11:G46">
    <x:cfRule type="containsText" dxfId="4" priority="1" operator="containsText" text="Tamam"/>
    <x:cfRule type="containsText" dxfId="5" priority="2" operator="containsText" text="Gecikti"/>
    <x:cfRule type="containsText" dxfId="6" priority="3" operator="containsText" text="Bugün"/>
    <x:cfRule type="containsText" dxfId="7" priority="4" operator="containsText" text="Açık"/>
    <x:cfRule type="containsText" dxfId="8" priority="5" operator="containsText" text="Tarih girin"/>
    <x:cfRule type="containsText" dxfId="9" priority="6" operator="containsText" text="Kapsam dışı"/>
  </x:conditionalFormatting>
  <x:dataValidations count="1">
    <x:dataValidation type="list" sqref="C11:C46">
      <x:formula1>"Hayır,Evet,N.A."</x:formula1>
    </x:dataValidation>
  </x:dataValidations>
  <x:pageMargins left="0.7" right="0.7" top="0.75" bottom="0.75" header="0.3" footer="0.3"/>
</x:worksheet>
</file>