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e9a37619943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PI Scorecard" sheetId="1" r:id="R83aae91264ef41ff"/>
    <x:sheet xmlns:r="http://schemas.openxmlformats.org/officeDocument/2006/relationships" name="Operations Checklist" sheetId="2" r:id="R0697ea517c6a467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mm/dd/yy"/>
    <x:numFmt numFmtId="201" formatCode="0%"/>
    <x:numFmt numFmtId="202" formatCode="0"/>
    <x:numFmt numFmtId="203" formatCode="0.0%"/>
    <x:numFmt numFmtId="204" formatCode="h:mm"/>
    <x:numFmt numFmtId="205" formatCode="0 &quot;min&quot;"/>
  </x:numFmts>
  <x:fonts count="13">
    <x:font>
      <x:sz val="11"/>
      <x:name val="Carlito"/>
    </x:font>
    <x:font>
      <x:b/>
      <x:sz val="16"/>
      <x:color rgb="FF07111F"/>
      <x:name val="Arial"/>
    </x:font>
    <x:font>
      <x:i/>
      <x:sz val="10"/>
      <x:color rgb="FF5D6470"/>
      <x:name val="Arial"/>
    </x:font>
    <x:font>
      <x:sz val="10"/>
      <x:color rgb="FF101927"/>
      <x:name val="Arial"/>
    </x:font>
    <x:font>
      <x:b/>
      <x:sz val="10"/>
      <x:color rgb="FF101927"/>
      <x:name val="Arial"/>
    </x:font>
    <x:font>
      <x:i/>
      <x:sz val="10"/>
      <x:color rgb="FF101927"/>
      <x:name val="Arial"/>
    </x:font>
    <x:font>
      <x:b/>
      <x:sz val="9"/>
      <x:color rgb="FF07111F"/>
      <x:name val="Arial"/>
    </x:font>
    <x:font>
      <x:b/>
      <x:sz val="9"/>
      <x:color rgb="FFFFFFFF"/>
      <x:name val="Arial"/>
    </x:font>
    <x:font>
      <x:b/>
      <x:sz val="12"/>
      <x:color rgb="FF2E5BEF"/>
      <x:name val="Arial"/>
    </x:font>
    <x:font>
      <x:b/>
      <x:sz val="10"/>
      <x:color rgb="FF07111F"/>
      <x:name val="Arial"/>
    </x:font>
    <x:font>
      <x:b/>
      <x:sz val="9"/>
      <x:color rgb="FF101927"/>
      <x:name val="Arial"/>
    </x:font>
    <x:font>
      <x:b/>
      <x:sz val="10"/>
      <x:color rgb="FF2E5BEF"/>
      <x:name val="Arial"/>
    </x:font>
    <x:font>
      <x:b/>
      <x:sz val="9"/>
      <x:color rgb="FF2E5BE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07111F"/>
      </x:patternFill>
    </x:fill>
    <x:fill>
      <x:patternFill patternType="solid">
        <x:fgColor rgb="FFEAF0FF"/>
      </x:patternFill>
    </x:fill>
    <x:fill>
      <x:patternFill patternType="solid">
        <x:fgColor rgb="FFFF4B27"/>
      </x:patternFill>
    </x:fill>
  </x:fills>
  <x:borders count="10">
    <x:border/>
    <x:border>
      <x:left style="thin">
        <x:color rgb="FFD3CCBD"/>
      </x:left>
      <x:right style="thin">
        <x:color rgb="FFD3CCBD"/>
      </x:right>
      <x:top style="thin">
        <x:color rgb="FFD3CCBD"/>
      </x:top>
      <x:bottom style="thin">
        <x:color rgb="FFD3CCBD"/>
      </x:bottom>
    </x:border>
    <x:border>
      <x:left style="thin">
        <x:color rgb="FFFF4B27"/>
      </x:left>
      <x:top style="thin">
        <x:color rgb="FFFF4B27"/>
      </x:top>
      <x:bottom style="thin">
        <x:color rgb="FFFF4B27"/>
      </x:bottom>
    </x:border>
    <x:border>
      <x:top style="thin">
        <x:color rgb="FFFF4B27"/>
      </x:top>
      <x:bottom style="thin">
        <x:color rgb="FFFF4B27"/>
      </x:bottom>
    </x:border>
    <x:border>
      <x:right style="thin">
        <x:color rgb="FFFF4B27"/>
      </x:right>
      <x:top style="thin">
        <x:color rgb="FFFF4B27"/>
      </x:top>
      <x:bottom style="thin">
        <x:color rgb="FFFF4B27"/>
      </x:bottom>
    </x:border>
    <x:border>
      <x:right style="thin">
        <x:color rgb="FF5D6674"/>
      </x:right>
    </x:border>
    <x:border>
      <x:left style="thin">
        <x:color rgb="FF5D6674"/>
      </x:left>
      <x:right style="thin">
        <x:color rgb="FF5D6674"/>
      </x:right>
    </x:border>
    <x:border>
      <x:left style="thin">
        <x:color rgb="FF5D6674"/>
      </x:left>
    </x:border>
    <x:border>
      <x:top style="thin">
        <x:color rgb="FFD3CCBD"/>
      </x:top>
    </x:border>
    <x:border>
      <x:bottom style="thin">
        <x:color rgb="FFD3CCBD"/>
      </x:bottom>
    </x:border>
  </x:borders>
  <x:cellStyleXfs count="1">
    <x:xf numFmtId="0" fontId="0" fillId="0" borderId="0"/>
  </x:cellStyleXfs>
  <x:cellXfs count="9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6" fillId="0" borderId="1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200" fontId="3" fillId="2" borderId="1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/>
    </x:xf>
    <x:xf numFmtId="0" fontId="7" fillId="3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8" fillId="4" borderId="1" xfId="0" applyNumberFormat="1" applyFont="1" applyFill="1" applyBorder="1" applyAlignment="1">
      <x:alignment vertical="center"/>
    </x:xf>
    <x:xf numFmtId="201" fontId="8" fillId="4" borderId="1" xfId="0" applyNumberFormat="1" applyFont="1" applyFill="1" applyBorder="1" applyAlignment="1">
      <x:alignment vertical="center"/>
    </x:xf>
    <x:xf numFmtId="202" fontId="3" fillId="0" borderId="1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/>
    </x:xf>
    <x:xf numFmtId="0" fontId="9" fillId="5" borderId="0" xfId="0" applyNumberFormat="1" applyFont="1" applyFill="1" applyBorder="1" applyAlignment="1">
      <x:alignment vertical="center"/>
    </x:xf>
    <x:xf numFmtId="0" fontId="9" fillId="5" borderId="2" xfId="0" applyNumberFormat="1" applyFont="1" applyFill="1" applyBorder="1" applyAlignment="1">
      <x:alignment vertical="center"/>
    </x:xf>
    <x:xf numFmtId="0" fontId="9" fillId="5" borderId="3" xfId="0" applyNumberFormat="1" applyFont="1" applyFill="1" applyBorder="1" applyAlignment="1">
      <x:alignment vertical="center"/>
    </x:xf>
    <x:xf numFmtId="0" fontId="9" fillId="5" borderId="4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7" fillId="3" borderId="5" xfId="0" applyNumberFormat="1" applyFont="1" applyFill="1" applyBorder="1" applyAlignment="1">
      <x:alignment vertical="center"/>
    </x:xf>
    <x:xf numFmtId="0" fontId="7" fillId="3" borderId="6" xfId="0" applyNumberFormat="1" applyFont="1" applyFill="1" applyBorder="1" applyAlignment="1">
      <x:alignment vertical="center"/>
    </x:xf>
    <x:xf numFmtId="0" fontId="7" fillId="3" borderId="7" xfId="0" applyNumberFormat="1" applyFont="1" applyFill="1" applyBorder="1" applyAlignment="1">
      <x:alignment vertical="center"/>
    </x:xf>
    <x:xf numFmtId="0" fontId="7" fillId="3" borderId="5" xfId="0" applyNumberFormat="1" applyFont="1" applyFill="1" applyBorder="1" applyAlignment="1">
      <x:alignment vertical="center" wrapText="1"/>
    </x:xf>
    <x:xf numFmtId="0" fontId="7" fillId="3" borderId="6" xfId="0" applyNumberFormat="1" applyFont="1" applyFill="1" applyBorder="1" applyAlignment="1">
      <x:alignment vertical="center" wrapText="1"/>
    </x:xf>
    <x:xf numFmtId="0" fontId="7" fillId="3" borderId="7" xfId="0" applyNumberFormat="1" applyFont="1" applyFill="1" applyBorder="1" applyAlignment="1">
      <x:alignment vertical="center" wrapText="1"/>
    </x:xf>
    <x:xf numFmtId="0" fontId="7" fillId="3" borderId="5" xfId="0" applyNumberFormat="1" applyFont="1" applyFill="1" applyBorder="1" applyAlignment="1">
      <x:alignment horizontal="center" vertical="center" wrapText="1"/>
    </x:xf>
    <x:xf numFmtId="0" fontId="7" fillId="3" borderId="6" xfId="0" applyNumberFormat="1" applyFont="1" applyFill="1" applyBorder="1" applyAlignment="1">
      <x:alignment horizontal="center" vertical="center" wrapText="1"/>
    </x:xf>
    <x:xf numFmtId="0" fontId="7" fillId="3" borderId="7" xfId="0" applyNumberFormat="1" applyFont="1" applyFill="1" applyBorder="1" applyAlignment="1">
      <x:alignment horizontal="center" vertical="center" wrapText="1"/>
    </x:xf>
    <x:xf numFmtId="0" fontId="3" fillId="0" borderId="8" xfId="0" applyNumberFormat="1" applyFont="1" applyFill="1" applyBorder="1" applyAlignment="1">
      <x:alignment vertical="center"/>
    </x:xf>
    <x:xf numFmtId="0" fontId="3" fillId="0" borderId="9" xfId="0" applyNumberFormat="1" applyFont="1" applyFill="1" applyBorder="1" applyAlignment="1">
      <x:alignment vertical="center"/>
    </x:xf>
    <x:xf numFmtId="0" fontId="3" fillId="0" borderId="8" xfId="0" applyNumberFormat="1" applyFont="1" applyFill="1" applyBorder="1" applyAlignment="1">
      <x:alignment horizontal="right" vertical="center"/>
    </x:xf>
    <x:xf numFmtId="0" fontId="3" fillId="0" borderId="0" xfId="0" applyNumberFormat="1" applyFont="1" applyFill="1" applyBorder="1" applyAlignment="1">
      <x:alignment horizontal="right" vertical="center"/>
    </x:xf>
    <x:xf numFmtId="0" fontId="3" fillId="0" borderId="9" xfId="0" applyNumberFormat="1" applyFont="1" applyFill="1" applyBorder="1" applyAlignment="1">
      <x:alignment horizontal="right" vertical="center"/>
    </x:xf>
    <x:xf numFmtId="0" fontId="3" fillId="2" borderId="8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9" xfId="0" applyNumberFormat="1" applyFont="1" applyFill="1" applyBorder="1" applyAlignment="1">
      <x:alignment vertical="center"/>
    </x:xf>
    <x:xf numFmtId="0" fontId="3" fillId="4" borderId="8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9" xfId="0" applyNumberFormat="1" applyFont="1" applyFill="1" applyBorder="1" applyAlignment="1">
      <x:alignment vertical="center"/>
    </x:xf>
    <x:xf numFmtId="0" fontId="9" fillId="4" borderId="8" xfId="0" applyNumberFormat="1" applyFont="1" applyFill="1" applyBorder="1" applyAlignment="1">
      <x:alignment vertical="center"/>
    </x:xf>
    <x:xf numFmtId="0" fontId="9" fillId="4" borderId="0" xfId="0" applyNumberFormat="1" applyFont="1" applyFill="1" applyBorder="1" applyAlignment="1">
      <x:alignment vertical="center"/>
    </x:xf>
    <x:xf numFmtId="0" fontId="9" fillId="4" borderId="9" xfId="0" applyNumberFormat="1" applyFont="1" applyFill="1" applyBorder="1" applyAlignment="1">
      <x:alignment vertical="center"/>
    </x:xf>
    <x:xf numFmtId="203" fontId="9" fillId="4" borderId="8" xfId="0" applyNumberFormat="1" applyFont="1" applyFill="1" applyBorder="1" applyAlignment="1">
      <x:alignment vertical="center"/>
    </x:xf>
    <x:xf numFmtId="203" fontId="9" fillId="4" borderId="0" xfId="0" applyNumberFormat="1" applyFont="1" applyFill="1" applyBorder="1" applyAlignment="1">
      <x:alignment vertical="center"/>
    </x:xf>
    <x:xf numFmtId="203" fontId="9" fillId="4" borderId="9" xfId="0" applyNumberFormat="1" applyFont="1" applyFill="1" applyBorder="1" applyAlignment="1">
      <x:alignment vertical="center"/>
    </x:xf>
    <x:xf numFmtId="203" fontId="3" fillId="2" borderId="8" xfId="0" applyNumberFormat="1" applyFont="1" applyFill="1" applyBorder="1" applyAlignment="1">
      <x:alignment vertical="center"/>
    </x:xf>
    <x:xf numFmtId="203" fontId="3" fillId="2" borderId="0" xfId="0" applyNumberFormat="1" applyFont="1" applyFill="1" applyBorder="1" applyAlignment="1">
      <x:alignment vertical="center"/>
    </x:xf>
    <x:xf numFmtId="203" fontId="3" fillId="2" borderId="9" xfId="0" applyNumberFormat="1" applyFont="1" applyFill="1" applyBorder="1" applyAlignment="1">
      <x:alignment vertical="center"/>
    </x:xf>
    <x:xf numFmtId="204" fontId="3" fillId="2" borderId="0" xfId="0" applyNumberFormat="1" applyFont="1" applyFill="1" applyBorder="1" applyAlignment="1">
      <x:alignment vertical="center"/>
    </x:xf>
    <x:xf numFmtId="205" fontId="9" fillId="4" borderId="0" xfId="0" applyNumberFormat="1" applyFont="1" applyFill="1" applyBorder="1" applyAlignment="1">
      <x:alignment vertical="center"/>
    </x:xf>
    <x:xf numFmtId="205" fontId="3" fillId="2" borderId="0" xfId="0" applyNumberFormat="1" applyFont="1" applyFill="1" applyBorder="1" applyAlignment="1">
      <x:alignment vertical="center"/>
    </x:xf>
    <x:xf numFmtId="0" fontId="3" fillId="0" borderId="8" xfId="0" applyNumberFormat="1" applyFont="1" applyFill="1" applyBorder="1" applyAlignment="1">
      <x:alignment horizontal="right" vertical="center" wrapText="1"/>
    </x:xf>
    <x:xf numFmtId="0" fontId="3" fillId="0" borderId="8" xfId="0" applyNumberFormat="1" applyFont="1" applyFill="1" applyBorder="1" applyAlignment="1">
      <x:alignment vertical="center" wrapText="1"/>
    </x:xf>
    <x:xf numFmtId="0" fontId="3" fillId="2" borderId="8" xfId="0" applyNumberFormat="1" applyFont="1" applyFill="1" applyBorder="1" applyAlignment="1">
      <x:alignment vertical="center" wrapText="1"/>
    </x:xf>
    <x:xf numFmtId="203" fontId="9" fillId="4" borderId="8" xfId="0" applyNumberFormat="1" applyFont="1" applyFill="1" applyBorder="1" applyAlignment="1">
      <x:alignment vertical="center" wrapText="1"/>
    </x:xf>
    <x:xf numFmtId="203" fontId="3" fillId="2" borderId="8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horizontal="right"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203" fontId="9" fillId="4" borderId="0" xfId="0" applyNumberFormat="1" applyFont="1" applyFill="1" applyBorder="1" applyAlignment="1">
      <x:alignment vertical="center" wrapText="1"/>
    </x:xf>
    <x:xf numFmtId="203" fontId="3" fillId="2" borderId="0" xfId="0" applyNumberFormat="1" applyFont="1" applyFill="1" applyBorder="1" applyAlignment="1">
      <x:alignment vertical="center" wrapText="1"/>
    </x:xf>
    <x:xf numFmtId="204" fontId="3" fillId="2" borderId="0" xfId="0" applyNumberFormat="1" applyFont="1" applyFill="1" applyBorder="1" applyAlignment="1">
      <x:alignment vertical="center" wrapText="1"/>
    </x:xf>
    <x:xf numFmtId="205" fontId="9" fillId="4" borderId="0" xfId="0" applyNumberFormat="1" applyFont="1" applyFill="1" applyBorder="1" applyAlignment="1">
      <x:alignment vertical="center" wrapText="1"/>
    </x:xf>
    <x:xf numFmtId="205" fontId="3" fillId="2" borderId="0" xfId="0" applyNumberFormat="1" applyFont="1" applyFill="1" applyBorder="1" applyAlignment="1">
      <x:alignment vertical="center" wrapText="1"/>
    </x:xf>
    <x:xf numFmtId="0" fontId="3" fillId="0" borderId="9" xfId="0" applyNumberFormat="1" applyFont="1" applyFill="1" applyBorder="1" applyAlignment="1">
      <x:alignment horizontal="right" vertical="center" wrapText="1"/>
    </x:xf>
    <x:xf numFmtId="0" fontId="3" fillId="0" borderId="9" xfId="0" applyNumberFormat="1" applyFont="1" applyFill="1" applyBorder="1" applyAlignment="1">
      <x:alignment vertical="center" wrapText="1"/>
    </x:xf>
    <x:xf numFmtId="0" fontId="3" fillId="2" borderId="9" xfId="0" applyNumberFormat="1" applyFont="1" applyFill="1" applyBorder="1" applyAlignment="1">
      <x:alignment vertical="center" wrapText="1"/>
    </x:xf>
    <x:xf numFmtId="203" fontId="9" fillId="4" borderId="9" xfId="0" applyNumberFormat="1" applyFont="1" applyFill="1" applyBorder="1" applyAlignment="1">
      <x:alignment vertical="center" wrapText="1"/>
    </x:xf>
    <x:xf numFmtId="203" fontId="3" fillId="2" borderId="9" xfId="0" applyNumberFormat="1" applyFont="1" applyFill="1" applyBorder="1" applyAlignment="1">
      <x:alignment vertical="center" wrapText="1"/>
    </x:xf>
    <x:xf numFmtId="0" fontId="10" fillId="0" borderId="8" xfId="0" applyNumberFormat="1" applyFont="1" applyFill="1" applyBorder="1" applyAlignment="1">
      <x:alignment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10" fillId="0" borderId="9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 applyAlignment="1">
      <x:alignment vertical="center"/>
    </x:xf>
    <x:xf numFmtId="202" fontId="8" fillId="4" borderId="1" xfId="0" applyNumberFormat="1" applyFont="1" applyFill="1" applyBorder="1" applyAlignment="1">
      <x:alignment vertical="center"/>
    </x:xf>
    <x:xf numFmtId="201" fontId="3" fillId="0" borderId="1" xfId="0" applyNumberFormat="1" applyFont="1" applyFill="1" applyBorder="1" applyAlignment="1">
      <x:alignment vertical="center"/>
    </x:xf>
    <x:xf numFmtId="0" fontId="12" fillId="0" borderId="8" xfId="0" applyNumberFormat="1" applyFont="1" applyFill="1" applyBorder="1" applyAlignment="1">
      <x:alignment vertical="center"/>
    </x:xf>
    <x:xf numFmtId="0" fontId="12" fillId="0" borderId="0" xfId="0" applyNumberFormat="1" applyFont="1" applyFill="1" applyBorder="1" applyAlignment="1">
      <x:alignment vertical="center"/>
    </x:xf>
    <x:xf numFmtId="0" fontId="12" fillId="0" borderId="9" xfId="0" applyNumberFormat="1" applyFont="1" applyFill="1" applyBorder="1" applyAlignment="1">
      <x:alignment vertical="center"/>
    </x:xf>
    <x:xf numFmtId="0" fontId="12" fillId="0" borderId="8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12" fillId="0" borderId="9" xfId="0" applyNumberFormat="1" applyFont="1" applyFill="1" applyBorder="1" applyAlignment="1">
      <x:alignment vertical="center" wrapText="1"/>
    </x:xf>
    <x:xf numFmtId="0" fontId="10" fillId="2" borderId="8" xfId="0" applyNumberFormat="1" applyFont="1" applyFill="1" applyBorder="1" applyAlignment="1">
      <x:alignment vertical="center"/>
    </x:xf>
    <x:xf numFmtId="0" fontId="10" fillId="2" borderId="0" xfId="0" applyNumberFormat="1" applyFont="1" applyFill="1" applyBorder="1" applyAlignment="1">
      <x:alignment vertical="center"/>
    </x:xf>
    <x:xf numFmtId="0" fontId="10" fillId="2" borderId="9" xfId="0" applyNumberFormat="1" applyFont="1" applyFill="1" applyBorder="1" applyAlignment="1">
      <x:alignment vertical="center"/>
    </x:xf>
    <x:xf numFmtId="200" fontId="3" fillId="2" borderId="8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200" fontId="3" fillId="2" borderId="9" xfId="0" applyNumberFormat="1" applyFont="1" applyFill="1" applyBorder="1" applyAlignment="1">
      <x:alignment vertical="center"/>
    </x:xf>
  </x:cellXfs>
  <x:cellStyles count="1">
    <x:cellStyle name="Normal" xfId="0"/>
  </x:cellStyles>
  <x:dxfs count="8">
    <x:dxf>
      <x:font>
        <x:b/>
        <x:color rgb="FF2F6336"/>
      </x:font>
      <x:fill>
        <x:patternFill patternType="solid">
          <x:bgColor rgb="FFD9EAD3"/>
        </x:patternFill>
      </x:fill>
    </x:dxf>
    <x:dxf>
      <x:font>
        <x:b/>
        <x:color rgb="FFA83220"/>
      </x:font>
      <x:fill>
        <x:patternFill patternType="solid">
          <x:bgColor rgb="FFFCE0DC"/>
        </x:patternFill>
      </x:fill>
    </x:dxf>
    <x:dxf>
      <x:font>
        <x:b/>
        <x:color rgb="FF8A5B00"/>
      </x:font>
      <x:fill>
        <x:patternFill patternType="solid">
          <x:bgColor rgb="FFFFF0C2"/>
        </x:patternFill>
      </x:fill>
    </x:dxf>
    <x:dxf>
      <x:font>
        <x:b/>
        <x:color rgb="FF2F6336"/>
      </x:font>
      <x:fill>
        <x:patternFill patternType="solid">
          <x:bgColor rgb="FFD9EAD3"/>
        </x:patternFill>
      </x:fill>
    </x:dxf>
    <x:dxf>
      <x:font>
        <x:b/>
        <x:color rgb="FFA83220"/>
      </x:font>
      <x:fill>
        <x:patternFill patternType="solid">
          <x:bgColor rgb="FFFCE0DC"/>
        </x:patternFill>
      </x:fill>
    </x:dxf>
    <x:dxf>
      <x:font>
        <x:b/>
        <x:color rgb="FF8A5B00"/>
      </x:font>
      <x:fill>
        <x:patternFill patternType="solid">
          <x:bgColor rgb="FFFFF0C2"/>
        </x:patternFill>
      </x:fill>
    </x:dxf>
    <x:dxf>
      <x:font>
        <x:b/>
        <x:color rgb="FF8A5B00"/>
      </x:font>
      <x:fill>
        <x:patternFill patternType="solid">
          <x:bgColor rgb="FFFFF0C2"/>
        </x:patternFill>
      </x:fill>
    </x:dxf>
    <x:dxf>
      <x:font>
        <x:b/>
        <x:color rgb="FF4B5563"/>
      </x:font>
      <x:fill>
        <x:patternFill patternType="solid">
          <x:bgColor rgb="FFECEFF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77249cf3044396" /><Relationship Type="http://schemas.openxmlformats.org/officeDocument/2006/relationships/theme" Target="/xl/theme/theme1.xml" Id="R89bdb1ba0bef4a4b" /><Relationship Type="http://schemas.openxmlformats.org/officeDocument/2006/relationships/sharedStrings" Target="/xl/sharedStrings.xml" Id="R60ee98130f2444a1" /><Relationship Type="http://schemas.openxmlformats.org/officeDocument/2006/relationships/worksheet" Target="/xl/worksheets/sheet1.xml" Id="R83aae91264ef41ff" /><Relationship Type="http://schemas.openxmlformats.org/officeDocument/2006/relationships/worksheet" Target="/xl/worksheets/sheet2.xml" Id="R0697ea517c6a467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7111F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1" hidden="0" customWidth="1"/>
    <x:col min="2" max="2" width="26" hidden="0" customWidth="1"/>
    <x:col min="3" max="3" width="28" hidden="0" customWidth="1"/>
    <x:col min="4" max="4" width="13" hidden="0" customWidth="1"/>
    <x:col min="5" max="5" width="28" hidden="0" customWidth="1"/>
    <x:col min="6" max="6" width="13" hidden="0" customWidth="1"/>
    <x:col min="7" max="7" width="14" hidden="0" customWidth="1"/>
    <x:col min="8" max="8" width="13" hidden="0" customWidth="1"/>
    <x:col min="9" max="9" width="16" hidden="0" customWidth="1"/>
    <x:col min="10" max="10" width="19" hidden="0" customWidth="1"/>
    <x:col min="11" max="11" width="34" hidden="0" customWidth="1"/>
  </x:cols>
  <x:sheetData>
    <x:row r="1">
      <x:c r="A1" s="6"/>
      <x:c r="B1" s="6"/>
      <x:c r="C1" s="6"/>
      <x:c r="D1" s="6"/>
      <x:c r="E1" s="6"/>
      <x:c r="F1" s="6"/>
      <x:c r="G1" s="6"/>
      <x:c r="H1" s="6"/>
      <x:c r="I1" s="6"/>
      <x:c r="J1" s="6"/>
      <x:c r="K1" s="6"/>
    </x:row>
    <x:row r="2" ht="26" customHeight="1">
      <x:c r="A2" s="7" t="str">
        <x:v>Event Operations KPI Scorecard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</x:row>
    <x:row r="3" ht="20" customHeight="1">
      <x:c r="A3" s="8" t="str">
        <x:v>Replace the example data in the yellow cells with your event data. Results and status fields update automatically.</x:v>
      </x:c>
      <x:c r="B3" s="6"/>
      <x:c r="C3" s="6"/>
      <x:c r="D3" s="6"/>
      <x:c r="E3" s="6"/>
      <x:c r="F3" s="6"/>
      <x:c r="G3" s="6"/>
      <x:c r="H3" s="6"/>
      <x:c r="I3" s="6"/>
      <x:c r="J3" s="6"/>
      <x:c r="K3" s="6"/>
    </x:row>
    <x:row r="4">
      <x:c r="A4" s="6"/>
      <x:c r="B4" s="6"/>
      <x:c r="C4" s="6"/>
      <x:c r="D4" s="6"/>
      <x:c r="E4" s="6"/>
      <x:c r="F4" s="6"/>
      <x:c r="G4" s="6"/>
      <x:c r="H4" s="6"/>
      <x:c r="I4" s="6"/>
      <x:c r="J4" s="6"/>
      <x:c r="K4" s="6"/>
    </x:row>
    <x:row r="5">
      <x:c r="A5" s="10" t="str">
        <x:v>Project</x:v>
      </x:c>
      <x:c r="B5" s="11" t="str">
        <x:v>Example event</x:v>
      </x:c>
      <x:c r="C5" s="9" t="str">
        <x:v>Event date</x:v>
      </x:c>
      <x:c r="D5" s="12"/>
      <x:c r="E5" s="9" t="str">
        <x:v>Review date</x:v>
      </x:c>
      <x:c r="F5" s="12"/>
      <x:c r="G5" s="6"/>
      <x:c r="H5" s="6"/>
      <x:c r="I5" s="6"/>
      <x:c r="J5" s="6"/>
      <x:c r="K5" s="6"/>
    </x:row>
    <x:row r="6">
      <x:c r="A6" s="6"/>
      <x:c r="B6" s="6"/>
      <x:c r="C6" s="6"/>
      <x:c r="D6" s="6"/>
      <x:c r="E6" s="6"/>
      <x:c r="F6" s="6"/>
      <x:c r="G6" s="6"/>
      <x:c r="H6" s="6"/>
      <x:c r="I6" s="6"/>
      <x:c r="J6" s="6"/>
      <x:c r="K6" s="6"/>
    </x:row>
    <x:row r="7">
      <x:c r="A7" s="14" t="str">
        <x:v>On target</x:v>
      </x:c>
      <x:c r="B7" s="17" t="n">
        <x:f>IF(COUNT(G11:G16)=0,"",COUNTIF(I11:I16,"On target")/COUNT(G11:G16))</x:f>
        <x:v>0.6666666666666666</x:v>
      </x:c>
      <x:c r="C7" s="9" t="str">
        <x:v>Action needed</x:v>
      </x:c>
      <x:c r="D7" s="18" t="n">
        <x:f>COUNTIF(I11:I16,"Action required")</x:f>
        <x:v>2</x:v>
      </x:c>
      <x:c r="E7" s="18" t="str">
        <x:v>Missing inputs</x:v>
      </x:c>
      <x:c r="F7" s="18" t="n">
        <x:f>COUNTIF(I11:I16,"Enter data")+COUNTIF(I11:I16,"Enter target")</x:f>
        <x:v>0</x:v>
      </x:c>
      <x:c r="G7" s="6"/>
      <x:c r="H7" s="6"/>
      <x:c r="I7" s="6"/>
      <x:c r="J7" s="6"/>
      <x:c r="K7" s="6"/>
    </x:row>
    <x:row r="8">
      <x:c r="A8" s="6"/>
      <x:c r="B8" s="6"/>
      <x:c r="C8" s="6"/>
      <x:c r="D8" s="6"/>
      <x:c r="E8" s="6"/>
      <x:c r="F8" s="6"/>
      <x:c r="G8" s="6"/>
      <x:c r="H8" s="6"/>
      <x:c r="I8" s="6"/>
      <x:c r="J8" s="6"/>
      <x:c r="K8" s="6"/>
    </x:row>
    <x:row r="9">
      <x:c r="A9" s="21" t="str">
        <x:v>KPI</x:v>
      </x:c>
      <x:c r="B9" s="22"/>
      <x:c r="C9" s="22"/>
      <x:c r="D9" s="22"/>
      <x:c r="E9" s="22"/>
      <x:c r="F9" s="22"/>
      <x:c r="G9" s="22"/>
      <x:c r="H9" s="22"/>
      <x:c r="I9" s="22"/>
      <x:c r="J9" s="22"/>
      <x:c r="K9" s="23"/>
    </x:row>
    <x:row r="10" ht="34" customHeight="1">
      <x:c r="A10" s="32" t="str">
        <x:v>No.</x:v>
      </x:c>
      <x:c r="B10" s="33" t="str">
        <x:v>Metric</x:v>
      </x:c>
      <x:c r="C10" s="33" t="str">
        <x:v>Input 1</x:v>
      </x:c>
      <x:c r="D10" s="33" t="str">
        <x:v>Value 1</x:v>
      </x:c>
      <x:c r="E10" s="33" t="str">
        <x:v>Input 2</x:v>
      </x:c>
      <x:c r="F10" s="33" t="str">
        <x:v>Value 2</x:v>
      </x:c>
      <x:c r="G10" s="33" t="str">
        <x:v>Current result</x:v>
      </x:c>
      <x:c r="H10" s="33" t="str">
        <x:v>Target / threshold</x:v>
      </x:c>
      <x:c r="I10" s="33" t="str">
        <x:v>Status</x:v>
      </x:c>
      <x:c r="J10" s="33" t="str">
        <x:v>Owner</x:v>
      </x:c>
      <x:c r="K10" s="34" t="str">
        <x:v>Next decision</x:v>
      </x:c>
    </x:row>
    <x:row r="11" ht="44" customHeight="1">
      <x:c r="A11" s="58" t="n">
        <x:v>1</x:v>
      </x:c>
      <x:c r="B11" s="59" t="str">
        <x:v>On-time decision rate</x:v>
      </x:c>
      <x:c r="C11" s="59" t="str">
        <x:v>Critical decisions closed on time</x:v>
      </x:c>
      <x:c r="D11" s="60" t="n">
        <x:v>23</x:v>
      </x:c>
      <x:c r="E11" s="60" t="str">
        <x:v>Total critical decisions</x:v>
      </x:c>
      <x:c r="F11" s="60" t="n">
        <x:v>25</x:v>
      </x:c>
      <x:c r="G11" s="61" t="n">
        <x:f>IF(OR(D11="",F11="",F11=0),"",D11/F11)</x:f>
        <x:v>0.92</x:v>
      </x:c>
      <x:c r="H11" s="62" t="n">
        <x:v>0.9</x:v>
      </x:c>
      <x:c r="I11" s="76" t="str">
        <x:f>IF(G11="","Enter data",IF(H11="","Enter target",IF(G11&gt;=H11,"On target","Action required")))</x:f>
        <x:v>On target</x:v>
      </x:c>
      <x:c r="J11" s="60" t="str">
        <x:v>Operations lead</x:v>
      </x:c>
      <x:c r="K11" s="59" t="str">
        <x:v>Close late critical decisions with an owner and due date</x:v>
      </x:c>
    </x:row>
    <x:row r="12" ht="44" customHeight="1">
      <x:c r="A12" s="63" t="n">
        <x:v>2</x:v>
      </x:c>
      <x:c r="B12" s="64" t="str">
        <x:v>Critical deliverable readiness</x:v>
      </x:c>
      <x:c r="C12" s="64" t="str">
        <x:v>Accepted critical deliverables</x:v>
      </x:c>
      <x:c r="D12" s="65" t="n">
        <x:v>44</x:v>
      </x:c>
      <x:c r="E12" s="65" t="str">
        <x:v>Deliverables due for readiness</x:v>
      </x:c>
      <x:c r="F12" s="65" t="n">
        <x:v>50</x:v>
      </x:c>
      <x:c r="G12" s="66" t="n">
        <x:f>IF(OR(D12="",F12="",F12=0),"",D12/F12)</x:f>
        <x:v>0.88</x:v>
      </x:c>
      <x:c r="H12" s="67" t="n">
        <x:v>0.9</x:v>
      </x:c>
      <x:c r="I12" s="77" t="str">
        <x:f>IF(G12="","Enter data",IF(H12="","Enter target",IF(G12&gt;=H12,"On target","Action required")))</x:f>
        <x:v>Action required</x:v>
      </x:c>
      <x:c r="J12" s="65" t="str">
        <x:v>Workstream owners</x:v>
      </x:c>
      <x:c r="K12" s="64" t="str">
        <x:v>Confirm critical dependencies and backup options</x:v>
      </x:c>
    </x:row>
    <x:row r="13" ht="44" customHeight="1">
      <x:c r="A13" s="63" t="n">
        <x:v>3</x:v>
      </x:c>
      <x:c r="B13" s="64" t="str">
        <x:v>Budget forecast variance</x:v>
      </x:c>
      <x:c r="C13" s="64" t="str">
        <x:v>Current estimate at completion</x:v>
      </x:c>
      <x:c r="D13" s="65" t="n">
        <x:v>1040000</x:v>
      </x:c>
      <x:c r="E13" s="65" t="str">
        <x:v>Approved budget</x:v>
      </x:c>
      <x:c r="F13" s="65" t="n">
        <x:v>1000000</x:v>
      </x:c>
      <x:c r="G13" s="66" t="n">
        <x:f>IF(OR(D13="",F13="",F13=0),"",(D13-F13)/F13)</x:f>
        <x:v>0.04</x:v>
      </x:c>
      <x:c r="H13" s="67" t="n">
        <x:v>0.05</x:v>
      </x:c>
      <x:c r="I13" s="77" t="str">
        <x:f>IF(G13="","Enter data",IF(H13="","Enter target",IF(ABS(G13)&lt;=H13,"On target","Action required")))</x:f>
        <x:v>On target</x:v>
      </x:c>
      <x:c r="J13" s="65" t="str">
        <x:v>Budget owner</x:v>
      </x:c>
      <x:c r="K13" s="64" t="str">
        <x:v>Review scope, contingency, and purchasing decisions</x:v>
      </x:c>
    </x:row>
    <x:row r="14" ht="44" customHeight="1">
      <x:c r="A14" s="63" t="n">
        <x:v>4</x:v>
      </x:c>
      <x:c r="B14" s="64" t="str">
        <x:v>Critical risk closure rate</x:v>
      </x:c>
      <x:c r="C14" s="64" t="str">
        <x:v>Critical risks closed</x:v>
      </x:c>
      <x:c r="D14" s="65" t="n">
        <x:v>8</x:v>
      </x:c>
      <x:c r="E14" s="65" t="str">
        <x:v>Critical risks planned for closure</x:v>
      </x:c>
      <x:c r="F14" s="65" t="n">
        <x:v>9</x:v>
      </x:c>
      <x:c r="G14" s="66" t="n">
        <x:f>IF(OR(D14="",F14="",F14=0),"",D14/F14)</x:f>
        <x:v>0.8888888888888888</x:v>
      </x:c>
      <x:c r="H14" s="67" t="n">
        <x:v>0.9</x:v>
      </x:c>
      <x:c r="I14" s="77" t="str">
        <x:f>IF(G14="","Enter data",IF(H14="","Enter target",IF(G14&gt;=H14,"On target","Action required")))</x:f>
        <x:v>Action required</x:v>
      </x:c>
      <x:c r="J14" s="65" t="str">
        <x:v>Risk owners</x:v>
      </x:c>
      <x:c r="K14" s="64" t="str">
        <x:v>Start preventive action or the agreed contingency</x:v>
      </x:c>
    </x:row>
    <x:row r="15" ht="44" customHeight="1">
      <x:c r="A15" s="63" t="n">
        <x:v>5</x:v>
      </x:c>
      <x:c r="B15" s="64" t="str">
        <x:v>Live schedule variance</x:v>
      </x:c>
      <x:c r="C15" s="64" t="str">
        <x:v>Actual start</x:v>
      </x:c>
      <x:c r="D15" s="68" t="n">
        <x:v>0.7965277777777777</x:v>
      </x:c>
      <x:c r="E15" s="68" t="str">
        <x:v>Planned start</x:v>
      </x:c>
      <x:c r="F15" s="68" t="n">
        <x:v>0.7916666666666666</x:v>
      </x:c>
      <x:c r="G15" s="69" t="n">
        <x:f>IF(OR(D15="",F15=""),"",(D15-F15)*1440)</x:f>
        <x:v>6.999999999999975</x:v>
      </x:c>
      <x:c r="H15" s="70" t="n">
        <x:v>10</x:v>
      </x:c>
      <x:c r="I15" s="77" t="str">
        <x:f>IF(G15="","Enter data",IF(H15="","Enter target",IF(ABS(G15)&lt;=H15,"On target","Action required")))</x:f>
        <x:v>On target</x:v>
      </x:c>
      <x:c r="J15" s="65" t="str">
        <x:v>On-site lead</x:v>
      </x:c>
      <x:c r="K15" s="64" t="str">
        <x:v>Compress the run of show, resequence, or reduce scope</x:v>
      </x:c>
    </x:row>
    <x:row r="16" ht="44" customHeight="1">
      <x:c r="A16" s="71" t="n">
        <x:v>6</x:v>
      </x:c>
      <x:c r="B16" s="72" t="str">
        <x:v>Repeat incident rate</x:v>
      </x:c>
      <x:c r="C16" s="72" t="str">
        <x:v>Repeat incidents</x:v>
      </x:c>
      <x:c r="D16" s="73" t="n">
        <x:v>1</x:v>
      </x:c>
      <x:c r="E16" s="73" t="str">
        <x:v>Total operational incidents</x:v>
      </x:c>
      <x:c r="F16" s="73" t="n">
        <x:v>11</x:v>
      </x:c>
      <x:c r="G16" s="74" t="n">
        <x:f>IF(OR(D16="",F16="",F16=0),"",D16/F16)</x:f>
        <x:v>0.09090909090909091</x:v>
      </x:c>
      <x:c r="H16" s="75" t="n">
        <x:v>0.1</x:v>
      </x:c>
      <x:c r="I16" s="78" t="str">
        <x:f>IF(G16="","Enter data",IF(H16="","Enter target",IF(G16&lt;=H16,"On target","Action required")))</x:f>
        <x:v>On target</x:v>
      </x:c>
      <x:c r="J16" s="73" t="str">
        <x:v>Operations lead</x:v>
      </x:c>
      <x:c r="K16" s="72" t="str">
        <x:v>Update the checklist and accountability rule</x:v>
      </x:c>
    </x:row>
    <x:row r="17">
      <x:c r="A17" s="6"/>
      <x:c r="B17" s="6"/>
      <x:c r="C17" s="6"/>
      <x:c r="D17" s="6"/>
      <x:c r="E17" s="6"/>
      <x:c r="F17" s="6"/>
      <x:c r="G17" s="6"/>
      <x:c r="H17" s="6"/>
      <x:c r="I17" s="6"/>
      <x:c r="J17" s="6"/>
      <x:c r="K17" s="6"/>
    </x:row>
    <x:row r="18">
      <x:c r="A18" s="21" t="str">
        <x:v>How to use</x:v>
      </x:c>
      <x:c r="B18" s="22"/>
      <x:c r="C18" s="22"/>
      <x:c r="D18" s="22"/>
      <x:c r="E18" s="22"/>
      <x:c r="F18" s="22"/>
      <x:c r="G18" s="22"/>
      <x:c r="H18" s="22"/>
      <x:c r="I18" s="22"/>
      <x:c r="J18" s="22"/>
      <x:c r="K18" s="23"/>
    </x:row>
    <x:row r="19" ht="40" customHeight="1">
      <x:c r="A19" s="79" t="n">
        <x:v>1</x:v>
      </x:c>
      <x:c r="B19" s="64" t="str">
        <x:v>Replace the example values, targets, and owners in the yellow cells.</x:v>
      </x:c>
      <x:c r="C19" s="6"/>
      <x:c r="D19" s="6"/>
      <x:c r="E19" s="6"/>
      <x:c r="F19" s="6"/>
      <x:c r="G19" s="6"/>
      <x:c r="H19" s="6"/>
      <x:c r="I19" s="6"/>
      <x:c r="J19" s="6"/>
      <x:c r="K19" s="6"/>
    </x:row>
    <x:row r="20" ht="40" customHeight="1">
      <x:c r="A20" s="79" t="n">
        <x:v>2</x:v>
      </x:c>
      <x:c r="B20" s="64" t="str">
        <x:v>Blue cells contain formulas. Missing data or targets are shown in the status column.</x:v>
      </x:c>
      <x:c r="C20" s="6"/>
      <x:c r="D20" s="6"/>
      <x:c r="E20" s="6"/>
      <x:c r="F20" s="6"/>
      <x:c r="G20" s="6"/>
      <x:c r="H20" s="6"/>
      <x:c r="I20" s="6"/>
      <x:c r="J20" s="6"/>
      <x:c r="K20" s="6"/>
    </x:row>
    <x:row r="21" ht="40" customHeight="1">
      <x:c r="A21" s="79" t="n">
        <x:v>3</x:v>
      </x:c>
      <x:c r="B21" s="64" t="str">
        <x:v>Calibrate the sample targets using your own historical data and event context.</x:v>
      </x:c>
      <x:c r="C21" s="6"/>
      <x:c r="D21" s="6"/>
      <x:c r="E21" s="6"/>
      <x:c r="F21" s="6"/>
      <x:c r="G21" s="6"/>
      <x:c r="H21" s="6"/>
      <x:c r="I21" s="6"/>
      <x:c r="J21" s="6"/>
      <x:c r="K21" s="6"/>
    </x:row>
  </x:sheetData>
  <x:conditionalFormatting sqref="I11:I16">
    <x:cfRule type="containsText" dxfId="0" priority="1" operator="containsText" text="On target"/>
    <x:cfRule type="containsText" dxfId="1" priority="2" operator="containsText" text="Action required"/>
    <x:cfRule type="containsText" dxfId="2" priority="3" operator="containsText" text="Enter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FF4B27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0" hidden="0" customWidth="1"/>
    <x:col min="2" max="2" width="50" hidden="0" customWidth="1"/>
    <x:col min="3" max="3" width="13" hidden="0" customWidth="1"/>
    <x:col min="4" max="4" width="18" hidden="0" customWidth="1"/>
    <x:col min="5" max="5" width="13" hidden="0" customWidth="1"/>
    <x:col min="6" max="6" width="24" hidden="0" customWidth="1"/>
    <x:col min="7" max="7" width="17" hidden="0" customWidth="1"/>
    <x:col min="8" max="8" width="27" hidden="0" customWidth="1"/>
  </x:cols>
  <x:sheetData>
    <x:row r="1">
      <x:c r="A1" s="6"/>
      <x:c r="B1" s="6"/>
      <x:c r="C1" s="6"/>
      <x:c r="D1" s="6"/>
      <x:c r="E1" s="6"/>
      <x:c r="F1" s="6"/>
      <x:c r="G1" s="6"/>
      <x:c r="H1" s="6"/>
    </x:row>
    <x:row r="2" ht="26" customHeight="1">
      <x:c r="A2" s="7" t="str">
        <x:v>Event Operations Checklist</x:v>
      </x:c>
      <x:c r="B2" s="6"/>
      <x:c r="C2" s="6"/>
      <x:c r="D2" s="6"/>
      <x:c r="E2" s="6"/>
      <x:c r="F2" s="6"/>
      <x:c r="G2" s="6"/>
      <x:c r="H2" s="6"/>
    </x:row>
    <x:row r="3" ht="20" customHeight="1">
      <x:c r="A3" s="8" t="str">
        <x:v>Select completion status, add an owner and due date. Overdue and completion summaries update automatically.</x:v>
      </x:c>
      <x:c r="B3" s="6"/>
      <x:c r="C3" s="6"/>
      <x:c r="D3" s="6"/>
      <x:c r="E3" s="6"/>
      <x:c r="F3" s="6"/>
      <x:c r="G3" s="6"/>
      <x:c r="H3" s="6"/>
    </x:row>
    <x:row r="4">
      <x:c r="A4" s="6"/>
      <x:c r="B4" s="6"/>
      <x:c r="C4" s="6"/>
      <x:c r="D4" s="6"/>
      <x:c r="E4" s="6"/>
      <x:c r="F4" s="6"/>
      <x:c r="G4" s="6"/>
      <x:c r="H4" s="6"/>
    </x:row>
    <x:row r="5">
      <x:c r="A5" s="10" t="str">
        <x:v>Project</x:v>
      </x:c>
      <x:c r="B5" s="11" t="str">
        <x:v>Example event</x:v>
      </x:c>
      <x:c r="C5" s="9" t="str">
        <x:v>Event date</x:v>
      </x:c>
      <x:c r="D5" s="12"/>
      <x:c r="E5" s="9" t="str">
        <x:v>Operations lead</x:v>
      </x:c>
      <x:c r="F5" s="11"/>
      <x:c r="G5" s="6"/>
      <x:c r="H5" s="6"/>
    </x:row>
    <x:row r="6">
      <x:c r="A6" s="6"/>
      <x:c r="B6" s="6"/>
      <x:c r="C6" s="6"/>
      <x:c r="D6" s="6"/>
      <x:c r="E6" s="6"/>
      <x:c r="F6" s="6"/>
      <x:c r="G6" s="6"/>
      <x:c r="H6" s="6"/>
    </x:row>
    <x:row r="7">
      <x:c r="A7" s="14" t="str">
        <x:v>Total checks</x:v>
      </x:c>
      <x:c r="B7" s="80" t="n">
        <x:f>COUNTA(B11:B46)</x:f>
        <x:v>36</x:v>
      </x:c>
      <x:c r="C7" s="9" t="str">
        <x:v>Completed</x:v>
      </x:c>
      <x:c r="D7" s="18" t="n">
        <x:f>COUNTIF(C11:C46,"Yes")</x:f>
        <x:v>0</x:v>
      </x:c>
      <x:c r="E7" s="18" t="str">
        <x:v>Overdue</x:v>
      </x:c>
      <x:c r="F7" s="18" t="n">
        <x:f>COUNTIF(G11:G46,"Overdue")</x:f>
        <x:v>0</x:v>
      </x:c>
      <x:c r="G7" s="9" t="str">
        <x:v>Completion rate</x:v>
      </x:c>
      <x:c r="H7" s="81" t="n">
        <x:f>IF(COUNTIFS(C11:C46,"&lt;&gt;N/A")=0,"",COUNTIFS(C11:C46,"Yes")/COUNTIFS(C11:C46,"&lt;&gt;N/A"))</x:f>
        <x:v>0</x:v>
      </x:c>
    </x:row>
    <x:row r="8">
      <x:c r="A8" s="6"/>
      <x:c r="B8" s="6"/>
      <x:c r="C8" s="6"/>
      <x:c r="D8" s="6"/>
      <x:c r="E8" s="6"/>
      <x:c r="F8" s="6"/>
      <x:c r="G8" s="6"/>
      <x:c r="H8" s="6"/>
    </x:row>
    <x:row r="9">
      <x:c r="A9" s="21" t="str">
        <x:v>Checklist</x:v>
      </x:c>
      <x:c r="B9" s="22"/>
      <x:c r="C9" s="22"/>
      <x:c r="D9" s="22"/>
      <x:c r="E9" s="22"/>
      <x:c r="F9" s="22"/>
      <x:c r="G9" s="22"/>
      <x:c r="H9" s="23"/>
    </x:row>
    <x:row r="10" ht="34" customHeight="1">
      <x:c r="A10" s="32" t="str">
        <x:v>Stage</x:v>
      </x:c>
      <x:c r="B10" s="33" t="str">
        <x:v>Check</x:v>
      </x:c>
      <x:c r="C10" s="33" t="str">
        <x:v>Completed</x:v>
      </x:c>
      <x:c r="D10" s="33" t="str">
        <x:v>Owner</x:v>
      </x:c>
      <x:c r="E10" s="33" t="str">
        <x:v>Due date</x:v>
      </x:c>
      <x:c r="F10" s="33" t="str">
        <x:v>Evidence / link</x:v>
      </x:c>
      <x:c r="G10" s="33" t="str">
        <x:v>Automatic status</x:v>
      </x:c>
      <x:c r="H10" s="34" t="str">
        <x:v>Notes</x:v>
      </x:c>
    </x:row>
    <x:row r="11" ht="36" customHeight="1">
      <x:c r="A11" s="85" t="str">
        <x:v>D-30</x:v>
      </x:c>
      <x:c r="B11" s="59" t="str">
        <x:v>Purpose, audience, and success measures are approved.</x:v>
      </x:c>
      <x:c r="C11" s="40" t="str">
        <x:v>No</x:v>
      </x:c>
      <x:c r="D11" s="40"/>
      <x:c r="E11" s="91"/>
      <x:c r="F11" s="40"/>
      <x:c r="G11" s="88" t="str">
        <x:f>IF(B11="","",IF(C11="Yes","Done",IF(C11="N/A","Out of scope",IF(E11="","Enter date",IF(E11&lt;TODAY(),"Overdue",IF(E11=TODAY(),"Today","Open"))))))</x:f>
        <x:v>Enter date</x:v>
      </x:c>
      <x:c r="H11" s="35"/>
    </x:row>
    <x:row r="12" ht="36" customHeight="1">
      <x:c r="A12" s="86" t="str">
        <x:v>D-30</x:v>
      </x:c>
      <x:c r="B12" s="64" t="str">
        <x:v>In-scope and out-of-scope work and the change approval owner are defined.</x:v>
      </x:c>
      <x:c r="C12" s="41" t="str">
        <x:v>No</x:v>
      </x:c>
      <x:c r="D12" s="41"/>
      <x:c r="E12" s="92"/>
      <x:c r="F12" s="41"/>
      <x:c r="G12" s="89" t="str">
        <x:f>IF(B12="","",IF(C12="Yes","Done",IF(C12="N/A","Out of scope",IF(E12="","Enter date",IF(E12&lt;TODAY(),"Overdue",IF(E12=TODAY(),"Today","Open"))))))</x:f>
        <x:v>Enter date</x:v>
      </x:c>
      <x:c r="H12" s="6"/>
    </x:row>
    <x:row r="13" ht="36" customHeight="1">
      <x:c r="A13" s="86" t="str">
        <x:v>D-30</x:v>
      </x:c>
      <x:c r="B13" s="64" t="str">
        <x:v>Approved budget, contingency rate, and spending authorities are recorded.</x:v>
      </x:c>
      <x:c r="C13" s="41" t="str">
        <x:v>No</x:v>
      </x:c>
      <x:c r="D13" s="41"/>
      <x:c r="E13" s="92"/>
      <x:c r="F13" s="41"/>
      <x:c r="G13" s="89" t="str">
        <x:f>IF(B13="","",IF(C13="Yes","Done",IF(C13="N/A","Out of scope",IF(E13="","Enter date",IF(E13&lt;TODAY(),"Overdue",IF(E13=TODAY(),"Today","Open"))))))</x:f>
        <x:v>Enter date</x:v>
      </x:c>
      <x:c r="H13" s="6"/>
    </x:row>
    <x:row r="14" ht="36" customHeight="1">
      <x:c r="A14" s="86" t="str">
        <x:v>D-30</x:v>
      </x:c>
      <x:c r="B14" s="64" t="str">
        <x:v>Main workstreams, owners, decision dates, and dependencies are in the plan.</x:v>
      </x:c>
      <x:c r="C14" s="41" t="str">
        <x:v>No</x:v>
      </x:c>
      <x:c r="D14" s="41"/>
      <x:c r="E14" s="92"/>
      <x:c r="F14" s="41"/>
      <x:c r="G14" s="89" t="str">
        <x:f>IF(B14="","",IF(C14="Yes","Done",IF(C14="N/A","Out of scope",IF(E14="","Enter date",IF(E14&lt;TODAY(),"Overdue",IF(E14=TODAY(),"Today","Open"))))))</x:f>
        <x:v>Enter date</x:v>
      </x:c>
      <x:c r="H14" s="6"/>
    </x:row>
    <x:row r="15" ht="36" customHeight="1">
      <x:c r="A15" s="86" t="str">
        <x:v>D-30</x:v>
      </x:c>
      <x:c r="B15" s="64" t="str">
        <x:v>Venue, capacity, permit, safety, and accessibility constraints are confirmed.</x:v>
      </x:c>
      <x:c r="C15" s="41" t="str">
        <x:v>No</x:v>
      </x:c>
      <x:c r="D15" s="41"/>
      <x:c r="E15" s="92"/>
      <x:c r="F15" s="41"/>
      <x:c r="G15" s="89" t="str">
        <x:f>IF(B15="","",IF(C15="Yes","Done",IF(C15="N/A","Out of scope",IF(E15="","Enter date",IF(E15&lt;TODAY(),"Overdue",IF(E15=TODAY(),"Today","Open"))))))</x:f>
        <x:v>Enter date</x:v>
      </x:c>
      <x:c r="H15" s="6"/>
    </x:row>
    <x:row r="16" ht="36" customHeight="1">
      <x:c r="A16" s="86" t="str">
        <x:v>D-30</x:v>
      </x:c>
      <x:c r="B16" s="64" t="str">
        <x:v>Critical suppliers' quote, contract, delivery, and backup terms are clear.</x:v>
      </x:c>
      <x:c r="C16" s="41" t="str">
        <x:v>No</x:v>
      </x:c>
      <x:c r="D16" s="41"/>
      <x:c r="E16" s="92"/>
      <x:c r="F16" s="41"/>
      <x:c r="G16" s="89" t="str">
        <x:f>IF(B16="","",IF(C16="Yes","Done",IF(C16="N/A","Out of scope",IF(E16="","Enter date",IF(E16&lt;TODAY(),"Overdue",IF(E16=TODAY(),"Today","Open"))))))</x:f>
        <x:v>Enter date</x:v>
      </x:c>
      <x:c r="H16" s="6"/>
    </x:row>
    <x:row r="17" ht="36" customHeight="1">
      <x:c r="A17" s="86" t="str">
        <x:v>D-15</x:v>
      </x:c>
      <x:c r="B17" s="64" t="str">
        <x:v>Acceptance criteria are written for creative, technical, content, and logistics deliverables.</x:v>
      </x:c>
      <x:c r="C17" s="41" t="str">
        <x:v>No</x:v>
      </x:c>
      <x:c r="D17" s="41"/>
      <x:c r="E17" s="92"/>
      <x:c r="F17" s="41"/>
      <x:c r="G17" s="89" t="str">
        <x:f>IF(B17="","",IF(C17="Yes","Done",IF(C17="N/A","Out of scope",IF(E17="","Enter date",IF(E17&lt;TODAY(),"Overdue",IF(E17=TODAY(),"Today","Open"))))))</x:f>
        <x:v>Enter date</x:v>
      </x:c>
      <x:c r="H17" s="6"/>
    </x:row>
    <x:row r="18" ht="36" customHeight="1">
      <x:c r="A18" s="86" t="str">
        <x:v>D-15</x:v>
      </x:c>
      <x:c r="B18" s="64" t="str">
        <x:v>The age, impact, and escalation owner of open critical-path decisions are reviewed.</x:v>
      </x:c>
      <x:c r="C18" s="41" t="str">
        <x:v>No</x:v>
      </x:c>
      <x:c r="D18" s="41"/>
      <x:c r="E18" s="92"/>
      <x:c r="F18" s="41"/>
      <x:c r="G18" s="89" t="str">
        <x:f>IF(B18="","",IF(C18="Yes","Done",IF(C18="N/A","Out of scope",IF(E18="","Enter date",IF(E18&lt;TODAY(),"Overdue",IF(E18=TODAY(),"Today","Open"))))))</x:f>
        <x:v>Enter date</x:v>
      </x:c>
      <x:c r="H18" s="6"/>
    </x:row>
    <x:row r="19" ht="36" customHeight="1">
      <x:c r="A19" s="86" t="str">
        <x:v>D-15</x:v>
      </x:c>
      <x:c r="B19" s="64" t="str">
        <x:v>Variance between the current cost forecast and approved budget is reviewed.</x:v>
      </x:c>
      <x:c r="C19" s="41" t="str">
        <x:v>No</x:v>
      </x:c>
      <x:c r="D19" s="41"/>
      <x:c r="E19" s="92"/>
      <x:c r="F19" s="41"/>
      <x:c r="G19" s="89" t="str">
        <x:f>IF(B19="","",IF(C19="Yes","Done",IF(C19="N/A","Out of scope",IF(E19="","Enter date",IF(E19&lt;TODAY(),"Overdue",IF(E19=TODAY(),"Today","Open"))))))</x:f>
        <x:v>Enter date</x:v>
      </x:c>
      <x:c r="H19" s="6"/>
    </x:row>
    <x:row r="20" ht="36" customHeight="1">
      <x:c r="A20" s="86" t="str">
        <x:v>D-15</x:v>
      </x:c>
      <x:c r="B20" s="64" t="str">
        <x:v>Attendee flow, including registration, entry, cloakroom, service, and exit, is tested.</x:v>
      </x:c>
      <x:c r="C20" s="41" t="str">
        <x:v>No</x:v>
      </x:c>
      <x:c r="D20" s="41"/>
      <x:c r="E20" s="92"/>
      <x:c r="F20" s="41"/>
      <x:c r="G20" s="89" t="str">
        <x:f>IF(B20="","",IF(C20="Yes","Done",IF(C20="N/A","Out of scope",IF(E20="","Enter date",IF(E20&lt;TODAY(),"Overdue",IF(E20=TODAY(),"Today","Open"))))))</x:f>
        <x:v>Enter date</x:v>
      </x:c>
      <x:c r="H20" s="6"/>
    </x:row>
    <x:row r="21" ht="36" customHeight="1">
      <x:c r="A21" s="86" t="str">
        <x:v>D-15</x:v>
      </x:c>
      <x:c r="B21" s="64" t="str">
        <x:v>Risk cards include the signal, mitigation, contingency, and decision owner.</x:v>
      </x:c>
      <x:c r="C21" s="41" t="str">
        <x:v>No</x:v>
      </x:c>
      <x:c r="D21" s="41"/>
      <x:c r="E21" s="92"/>
      <x:c r="F21" s="41"/>
      <x:c r="G21" s="89" t="str">
        <x:f>IF(B21="","",IF(C21="Yes","Done",IF(C21="N/A","Out of scope",IF(E21="","Enter date",IF(E21&lt;TODAY(),"Overdue",IF(E21=TODAY(),"Today","Open"))))))</x:f>
        <x:v>Enter date</x:v>
      </x:c>
      <x:c r="H21" s="6"/>
    </x:row>
    <x:row r="22" ht="36" customHeight="1">
      <x:c r="A22" s="86" t="str">
        <x:v>D-15</x:v>
      </x:c>
      <x:c r="B22" s="64" t="str">
        <x:v>The single source of truth, file version, and team communication channels are confirmed.</x:v>
      </x:c>
      <x:c r="C22" s="41" t="str">
        <x:v>No</x:v>
      </x:c>
      <x:c r="D22" s="41"/>
      <x:c r="E22" s="92"/>
      <x:c r="F22" s="41"/>
      <x:c r="G22" s="89" t="str">
        <x:f>IF(B22="","",IF(C22="Yes","Done",IF(C22="N/A","Out of scope",IF(E22="","Enter date",IF(E22&lt;TODAY(),"Overdue",IF(E22=TODAY(),"Today","Open"))))))</x:f>
        <x:v>Enter date</x:v>
      </x:c>
      <x:c r="H22" s="6"/>
    </x:row>
    <x:row r="23" ht="36" customHeight="1">
      <x:c r="A23" s="86" t="str">
        <x:v>D-7</x:v>
      </x:c>
      <x:c r="B23" s="64" t="str">
        <x:v>The run of show includes timing, owner, technical cue, input, and delay decision.</x:v>
      </x:c>
      <x:c r="C23" s="41" t="str">
        <x:v>No</x:v>
      </x:c>
      <x:c r="D23" s="41"/>
      <x:c r="E23" s="92"/>
      <x:c r="F23" s="41"/>
      <x:c r="G23" s="89" t="str">
        <x:f>IF(B23="","",IF(C23="Yes","Done",IF(C23="N/A","Out of scope",IF(E23="","Enter date",IF(E23&lt;TODAY(),"Overdue",IF(E23=TODAY(),"Today","Open"))))))</x:f>
        <x:v>Enter date</x:v>
      </x:c>
      <x:c r="H23" s="6"/>
    </x:row>
    <x:row r="24" ht="36" customHeight="1">
      <x:c r="A24" s="86" t="str">
        <x:v>D-7</x:v>
      </x:c>
      <x:c r="B24" s="64" t="str">
        <x:v>The call sheet, duty zones, shifts, and backup owners are shared.</x:v>
      </x:c>
      <x:c r="C24" s="41" t="str">
        <x:v>No</x:v>
      </x:c>
      <x:c r="D24" s="41"/>
      <x:c r="E24" s="92"/>
      <x:c r="F24" s="41"/>
      <x:c r="G24" s="89" t="str">
        <x:f>IF(B24="","",IF(C24="Yes","Done",IF(C24="N/A","Out of scope",IF(E24="","Enter date",IF(E24&lt;TODAY(),"Overdue",IF(E24=TODAY(),"Today","Open"))))))</x:f>
        <x:v>Enter date</x:v>
      </x:c>
      <x:c r="H24" s="6"/>
    </x:row>
    <x:row r="25" ht="36" customHeight="1">
      <x:c r="A25" s="86" t="str">
        <x:v>D-7</x:v>
      </x:c>
      <x:c r="B25" s="64" t="str">
        <x:v>Approved presentation, video, announcement, print, and technical files are in one package.</x:v>
      </x:c>
      <x:c r="C25" s="41" t="str">
        <x:v>No</x:v>
      </x:c>
      <x:c r="D25" s="41"/>
      <x:c r="E25" s="92"/>
      <x:c r="F25" s="41"/>
      <x:c r="G25" s="89" t="str">
        <x:f>IF(B25="","",IF(C25="Yes","Done",IF(C25="N/A","Out of scope",IF(E25="","Enter date",IF(E25&lt;TODAY(),"Overdue",IF(E25=TODAY(),"Today","Open"))))))</x:f>
        <x:v>Enter date</x:v>
      </x:c>
      <x:c r="H25" s="6"/>
    </x:row>
    <x:row r="26" ht="36" customHeight="1">
      <x:c r="A26" s="86" t="str">
        <x:v>D-7</x:v>
      </x:c>
      <x:c r="B26" s="64" t="str">
        <x:v>Timing and acceptance criteria are set for the technical rehearsal, venue walk, and team briefing.</x:v>
      </x:c>
      <x:c r="C26" s="41" t="str">
        <x:v>No</x:v>
      </x:c>
      <x:c r="D26" s="41"/>
      <x:c r="E26" s="92"/>
      <x:c r="F26" s="41"/>
      <x:c r="G26" s="89" t="str">
        <x:f>IF(B26="","",IF(C26="Yes","Done",IF(C26="N/A","Out of scope",IF(E26="","Enter date",IF(E26&lt;TODAY(),"Overdue",IF(E26=TODAY(),"Today","Open"))))))</x:f>
        <x:v>Enter date</x:v>
      </x:c>
      <x:c r="H26" s="6"/>
    </x:row>
    <x:row r="27" ht="36" customHeight="1">
      <x:c r="A27" s="86" t="str">
        <x:v>D-7</x:v>
      </x:c>
      <x:c r="B27" s="64" t="str">
        <x:v>Emergency, medical, safety, evacuation, and missing-person procedures are known by the team.</x:v>
      </x:c>
      <x:c r="C27" s="41" t="str">
        <x:v>No</x:v>
      </x:c>
      <x:c r="D27" s="41"/>
      <x:c r="E27" s="92"/>
      <x:c r="F27" s="41"/>
      <x:c r="G27" s="89" t="str">
        <x:f>IF(B27="","",IF(C27="Yes","Done",IF(C27="N/A","Out of scope",IF(E27="","Enter date",IF(E27&lt;TODAY(),"Overdue",IF(E27=TODAY(),"Today","Open"))))))</x:f>
        <x:v>Enter date</x:v>
      </x:c>
      <x:c r="H27" s="6"/>
    </x:row>
    <x:row r="28" ht="36" customHeight="1">
      <x:c r="A28" s="86" t="str">
        <x:v>D-7</x:v>
      </x:c>
      <x:c r="B28" s="64" t="str">
        <x:v>Supplier arrival, setup, test, handover, and teardown times are confirmed.</x:v>
      </x:c>
      <x:c r="C28" s="41" t="str">
        <x:v>No</x:v>
      </x:c>
      <x:c r="D28" s="41"/>
      <x:c r="E28" s="92"/>
      <x:c r="F28" s="41"/>
      <x:c r="G28" s="89" t="str">
        <x:f>IF(B28="","",IF(C28="Yes","Done",IF(C28="N/A","Out of scope",IF(E28="","Enter date",IF(E28&lt;TODAY(),"Overdue",IF(E28=TODAY(),"Today","Open"))))))</x:f>
        <x:v>Enter date</x:v>
      </x:c>
      <x:c r="H28" s="6"/>
    </x:row>
    <x:row r="29" ht="36" customHeight="1">
      <x:c r="A29" s="86" t="str">
        <x:v>D-1</x:v>
      </x:c>
      <x:c r="B29" s="64" t="str">
        <x:v>No critical decision is open. Exceptions are recorded with authority and cutoff time.</x:v>
      </x:c>
      <x:c r="C29" s="41" t="str">
        <x:v>No</x:v>
      </x:c>
      <x:c r="D29" s="41"/>
      <x:c r="E29" s="92"/>
      <x:c r="F29" s="41"/>
      <x:c r="G29" s="89" t="str">
        <x:f>IF(B29="","",IF(C29="Yes","Done",IF(C29="N/A","Out of scope",IF(E29="","Enter date",IF(E29&lt;TODAY(),"Overdue",IF(E29=TODAY(),"Today","Open"))))))</x:f>
        <x:v>Enter date</x:v>
      </x:c>
      <x:c r="H29" s="6"/>
    </x:row>
    <x:row r="30" ht="36" customHeight="1">
      <x:c r="A30" s="86" t="str">
        <x:v>D-1</x:v>
      </x:c>
      <x:c r="B30" s="64" t="str">
        <x:v>The readiness rate and backup for each late critical deliverable are confirmed.</x:v>
      </x:c>
      <x:c r="C30" s="41" t="str">
        <x:v>No</x:v>
      </x:c>
      <x:c r="D30" s="41"/>
      <x:c r="E30" s="92"/>
      <x:c r="F30" s="41"/>
      <x:c r="G30" s="89" t="str">
        <x:f>IF(B30="","",IF(C30="Yes","Done",IF(C30="N/A","Out of scope",IF(E30="","Enter date",IF(E30&lt;TODAY(),"Overdue",IF(E30=TODAY(),"Today","Open"))))))</x:f>
        <x:v>Enter date</x:v>
      </x:c>
      <x:c r="H30" s="6"/>
    </x:row>
    <x:row r="31" ht="36" customHeight="1">
      <x:c r="A31" s="86" t="str">
        <x:v>D-1</x:v>
      </x:c>
      <x:c r="B31" s="64" t="str">
        <x:v>On-site communication groups, radio channels, and the single chain of command are tested.</x:v>
      </x:c>
      <x:c r="C31" s="41" t="str">
        <x:v>No</x:v>
      </x:c>
      <x:c r="D31" s="41"/>
      <x:c r="E31" s="92"/>
      <x:c r="F31" s="41"/>
      <x:c r="G31" s="89" t="str">
        <x:f>IF(B31="","",IF(C31="Yes","Done",IF(C31="N/A","Out of scope",IF(E31="","Enter date",IF(E31&lt;TODAY(),"Overdue",IF(E31=TODAY(),"Today","Open"))))))</x:f>
        <x:v>Enter date</x:v>
      </x:c>
      <x:c r="H31" s="6"/>
    </x:row>
    <x:row r="32" ht="36" customHeight="1">
      <x:c r="A32" s="86" t="str">
        <x:v>D-1</x:v>
      </x:c>
      <x:c r="B32" s="64" t="str">
        <x:v>A physical rehearsal is complete at registration, wayfinding, technical, stage, and service points.</x:v>
      </x:c>
      <x:c r="C32" s="41" t="str">
        <x:v>No</x:v>
      </x:c>
      <x:c r="D32" s="41"/>
      <x:c r="E32" s="92"/>
      <x:c r="F32" s="41"/>
      <x:c r="G32" s="89" t="str">
        <x:f>IF(B32="","",IF(C32="Yes","Done",IF(C32="N/A","Out of scope",IF(E32="","Enter date",IF(E32&lt;TODAY(),"Overdue",IF(E32=TODAY(),"Today","Open"))))))</x:f>
        <x:v>Enter date</x:v>
      </x:c>
      <x:c r="H32" s="6"/>
    </x:row>
    <x:row r="33" ht="36" customHeight="1">
      <x:c r="A33" s="86" t="str">
        <x:v>D-1</x:v>
      </x:c>
      <x:c r="B33" s="64" t="str">
        <x:v>Current decisions are recorded for weather, transport, power, internet, and supply risks.</x:v>
      </x:c>
      <x:c r="C33" s="41" t="str">
        <x:v>No</x:v>
      </x:c>
      <x:c r="D33" s="41"/>
      <x:c r="E33" s="92"/>
      <x:c r="F33" s="41"/>
      <x:c r="G33" s="89" t="str">
        <x:f>IF(B33="","",IF(C33="Yes","Done",IF(C33="N/A","Out of scope",IF(E33="","Enter date",IF(E33&lt;TODAY(),"Overdue",IF(E33=TODAY(),"Today","Open"))))))</x:f>
        <x:v>Enter date</x:v>
      </x:c>
      <x:c r="H33" s="6"/>
    </x:row>
    <x:row r="34" ht="36" customHeight="1">
      <x:c r="A34" s="86" t="str">
        <x:v>D-1</x:v>
      </x:c>
      <x:c r="B34" s="64" t="str">
        <x:v>An owner is assigned for the incident log, schedule variance, and decision resolution time.</x:v>
      </x:c>
      <x:c r="C34" s="41" t="str">
        <x:v>No</x:v>
      </x:c>
      <x:c r="D34" s="41"/>
      <x:c r="E34" s="92"/>
      <x:c r="F34" s="41"/>
      <x:c r="G34" s="89" t="str">
        <x:f>IF(B34="","",IF(C34="Yes","Done",IF(C34="N/A","Out of scope",IF(E34="","Enter date",IF(E34&lt;TODAY(),"Overdue",IF(E34=TODAY(),"Today","Open"))))))</x:f>
        <x:v>Enter date</x:v>
      </x:c>
      <x:c r="H34" s="6"/>
    </x:row>
    <x:row r="35" ht="36" customHeight="1">
      <x:c r="A35" s="86" t="str">
        <x:v>Live</x:v>
      </x:c>
      <x:c r="B35" s="64" t="str">
        <x:v>The opening briefing is complete and changes are incorporated into the run of show.</x:v>
      </x:c>
      <x:c r="C35" s="41" t="str">
        <x:v>No</x:v>
      </x:c>
      <x:c r="D35" s="41"/>
      <x:c r="E35" s="92"/>
      <x:c r="F35" s="41"/>
      <x:c r="G35" s="89" t="str">
        <x:f>IF(B35="","",IF(C35="Yes","Done",IF(C35="N/A","Out of scope",IF(E35="","Enter date",IF(E35&lt;TODAY(),"Overdue",IF(E35=TODAY(),"Today","Open"))))))</x:f>
        <x:v>Enter date</x:v>
      </x:c>
      <x:c r="H35" s="6"/>
    </x:row>
    <x:row r="36" ht="36" customHeight="1">
      <x:c r="A36" s="86" t="str">
        <x:v>Live</x:v>
      </x:c>
      <x:c r="B36" s="64" t="str">
        <x:v>Critical schedule variances and their downstream effects are logged.</x:v>
      </x:c>
      <x:c r="C36" s="41" t="str">
        <x:v>No</x:v>
      </x:c>
      <x:c r="D36" s="41"/>
      <x:c r="E36" s="92"/>
      <x:c r="F36" s="41"/>
      <x:c r="G36" s="89" t="str">
        <x:f>IF(B36="","",IF(C36="Yes","Done",IF(C36="N/A","Out of scope",IF(E36="","Enter date",IF(E36&lt;TODAY(),"Overdue",IF(E36=TODAY(),"Today","Open"))))))</x:f>
        <x:v>Enter date</x:v>
      </x:c>
      <x:c r="H36" s="6"/>
    </x:row>
    <x:row r="37" ht="36" customHeight="1">
      <x:c r="A37" s="86" t="str">
        <x:v>Live</x:v>
      </x:c>
      <x:c r="B37" s="64" t="str">
        <x:v>Guest flow and waiting times are monitored during peak periods.</x:v>
      </x:c>
      <x:c r="C37" s="41" t="str">
        <x:v>No</x:v>
      </x:c>
      <x:c r="D37" s="41"/>
      <x:c r="E37" s="92"/>
      <x:c r="F37" s="41"/>
      <x:c r="G37" s="89" t="str">
        <x:f>IF(B37="","",IF(C37="Yes","Done",IF(C37="N/A","Out of scope",IF(E37="","Enter date",IF(E37&lt;TODAY(),"Overdue",IF(E37=TODAY(),"Today","Open"))))))</x:f>
        <x:v>Enter date</x:v>
      </x:c>
      <x:c r="H37" s="6"/>
    </x:row>
    <x:row r="38" ht="36" customHeight="1">
      <x:c r="A38" s="86" t="str">
        <x:v>Live</x:v>
      </x:c>
      <x:c r="B38" s="64" t="str">
        <x:v>On-site incidents are logged with time, location, impact, decision, and resolution time.</x:v>
      </x:c>
      <x:c r="C38" s="41" t="str">
        <x:v>No</x:v>
      </x:c>
      <x:c r="D38" s="41"/>
      <x:c r="E38" s="92"/>
      <x:c r="F38" s="41"/>
      <x:c r="G38" s="89" t="str">
        <x:f>IF(B38="","",IF(C38="Yes","Done",IF(C38="N/A","Out of scope",IF(E38="","Enter date",IF(E38&lt;TODAY(),"Overdue",IF(E38=TODAY(),"Today","Open"))))))</x:f>
        <x:v>Enter date</x:v>
      </x:c>
      <x:c r="H38" s="6"/>
    </x:row>
    <x:row r="39" ht="36" customHeight="1">
      <x:c r="A39" s="86" t="str">
        <x:v>Live</x:v>
      </x:c>
      <x:c r="B39" s="64" t="str">
        <x:v>Only the authorized person makes decisions affecting scope, safety, or budget.</x:v>
      </x:c>
      <x:c r="C39" s="41" t="str">
        <x:v>No</x:v>
      </x:c>
      <x:c r="D39" s="41"/>
      <x:c r="E39" s="92"/>
      <x:c r="F39" s="41"/>
      <x:c r="G39" s="89" t="str">
        <x:f>IF(B39="","",IF(C39="Yes","Done",IF(C39="N/A","Out of scope",IF(E39="","Enter date",IF(E39&lt;TODAY(),"Overdue",IF(E39=TODAY(),"Today","Open"))))))</x:f>
        <x:v>Enter date</x:v>
      </x:c>
      <x:c r="H39" s="6"/>
    </x:row>
    <x:row r="40" ht="36" customHeight="1">
      <x:c r="A40" s="86" t="str">
        <x:v>Live</x:v>
      </x:c>
      <x:c r="B40" s="64" t="str">
        <x:v>Critical changes are communicated to teams and suppliers through one channel.</x:v>
      </x:c>
      <x:c r="C40" s="41" t="str">
        <x:v>No</x:v>
      </x:c>
      <x:c r="D40" s="41"/>
      <x:c r="E40" s="92"/>
      <x:c r="F40" s="41"/>
      <x:c r="G40" s="89" t="str">
        <x:f>IF(B40="","",IF(C40="Yes","Done",IF(C40="N/A","Out of scope",IF(E40="","Enter date",IF(E40&lt;TODAY(),"Overdue",IF(E40=TODAY(),"Today","Open"))))))</x:f>
        <x:v>Enter date</x:v>
      </x:c>
      <x:c r="H40" s="6"/>
    </x:row>
    <x:row r="41" ht="36" customHeight="1">
      <x:c r="A41" s="86" t="str">
        <x:v>Closeout</x:v>
      </x:c>
      <x:c r="B41" s="64" t="str">
        <x:v>Teardown, returns, damage, lost equipment, and open supplier tasks are closed.</x:v>
      </x:c>
      <x:c r="C41" s="41" t="str">
        <x:v>No</x:v>
      </x:c>
      <x:c r="D41" s="41"/>
      <x:c r="E41" s="92"/>
      <x:c r="F41" s="41"/>
      <x:c r="G41" s="89" t="str">
        <x:f>IF(B41="","",IF(C41="Yes","Done",IF(C41="N/A","Out of scope",IF(E41="","Enter date",IF(E41&lt;TODAY(),"Overdue",IF(E41=TODAY(),"Today","Open"))))))</x:f>
        <x:v>Enter date</x:v>
      </x:c>
      <x:c r="H41" s="6"/>
    </x:row>
    <x:row r="42" ht="36" customHeight="1">
      <x:c r="A42" s="86" t="str">
        <x:v>Closeout</x:v>
      </x:c>
      <x:c r="B42" s="64" t="str">
        <x:v>The final budget, purchasing records, and actual cost variances are confirmed.</x:v>
      </x:c>
      <x:c r="C42" s="41" t="str">
        <x:v>No</x:v>
      </x:c>
      <x:c r="D42" s="41"/>
      <x:c r="E42" s="92"/>
      <x:c r="F42" s="41"/>
      <x:c r="G42" s="89" t="str">
        <x:f>IF(B42="","",IF(C42="Yes","Done",IF(C42="N/A","Out of scope",IF(E42="","Enter date",IF(E42&lt;TODAY(),"Overdue",IF(E42=TODAY(),"Today","Open"))))))</x:f>
        <x:v>Enter date</x:v>
      </x:c>
      <x:c r="H42" s="6"/>
    </x:row>
    <x:row r="43" ht="36" customHeight="1">
      <x:c r="A43" s="86" t="str">
        <x:v>Closeout</x:v>
      </x:c>
      <x:c r="B43" s="64" t="str">
        <x:v>Attendee and brand outcomes are reviewed with operational cost and risk data.</x:v>
      </x:c>
      <x:c r="C43" s="41" t="str">
        <x:v>No</x:v>
      </x:c>
      <x:c r="D43" s="41"/>
      <x:c r="E43" s="92"/>
      <x:c r="F43" s="41"/>
      <x:c r="G43" s="89" t="str">
        <x:f>IF(B43="","",IF(C43="Yes","Done",IF(C43="N/A","Out of scope",IF(E43="","Enter date",IF(E43&lt;TODAY(),"Overdue",IF(E43=TODAY(),"Today","Open"))))))</x:f>
        <x:v>Enter date</x:v>
      </x:c>
      <x:c r="H43" s="6"/>
    </x:row>
    <x:row r="44" ht="36" customHeight="1">
      <x:c r="A44" s="86" t="str">
        <x:v>Closeout</x:v>
      </x:c>
      <x:c r="B44" s="64" t="str">
        <x:v>Repeat incidents are separated from new and unforeseeable incidents.</x:v>
      </x:c>
      <x:c r="C44" s="41" t="str">
        <x:v>No</x:v>
      </x:c>
      <x:c r="D44" s="41"/>
      <x:c r="E44" s="92"/>
      <x:c r="F44" s="41"/>
      <x:c r="G44" s="89" t="str">
        <x:f>IF(B44="","",IF(C44="Yes","Done",IF(C44="N/A","Out of scope",IF(E44="","Enter date",IF(E44&lt;TODAY(),"Overdue",IF(E44=TODAY(),"Today","Open"))))))</x:f>
        <x:v>Enter date</x:v>
      </x:c>
      <x:c r="H44" s="6"/>
    </x:row>
    <x:row r="45" ht="36" customHeight="1">
      <x:c r="A45" s="86" t="str">
        <x:v>Closeout</x:v>
      </x:c>
      <x:c r="B45" s="64" t="str">
        <x:v>Supplier performance is recorded with evidence, strengths, and improvement notes.</x:v>
      </x:c>
      <x:c r="C45" s="41" t="str">
        <x:v>No</x:v>
      </x:c>
      <x:c r="D45" s="41"/>
      <x:c r="E45" s="92"/>
      <x:c r="F45" s="41"/>
      <x:c r="G45" s="89" t="str">
        <x:f>IF(B45="","",IF(C45="Yes","Done",IF(C45="N/A","Out of scope",IF(E45="","Enter date",IF(E45&lt;TODAY(),"Overdue",IF(E45=TODAY(),"Today","Open"))))))</x:f>
        <x:v>Enter date</x:v>
      </x:c>
      <x:c r="H45" s="6"/>
    </x:row>
    <x:row r="46" ht="36" customHeight="1">
      <x:c r="A46" s="87" t="str">
        <x:v>Closeout</x:v>
      </x:c>
      <x:c r="B46" s="72" t="str">
        <x:v>Every lesson is incorporated into the brief, checklist, risk card, or template.</x:v>
      </x:c>
      <x:c r="C46" s="42" t="str">
        <x:v>No</x:v>
      </x:c>
      <x:c r="D46" s="42"/>
      <x:c r="E46" s="93"/>
      <x:c r="F46" s="42"/>
      <x:c r="G46" s="90" t="str">
        <x:f>IF(B46="","",IF(C46="Yes","Done",IF(C46="N/A","Out of scope",IF(E46="","Enter date",IF(E46&lt;TODAY(),"Overdue",IF(E46=TODAY(),"Today","Open"))))))</x:f>
        <x:v>Enter date</x:v>
      </x:c>
      <x:c r="H46" s="36"/>
    </x:row>
  </x:sheetData>
  <x:conditionalFormatting sqref="G11:G46">
    <x:cfRule type="containsText" dxfId="3" priority="1" operator="containsText" text="Done"/>
    <x:cfRule type="containsText" dxfId="4" priority="2" operator="containsText" text="Overdue"/>
    <x:cfRule type="containsText" dxfId="5" priority="3" operator="containsText" text="Today"/>
    <x:cfRule type="containsText" dxfId="6" priority="4" operator="containsText" text="Enter date"/>
    <x:cfRule type="containsText" dxfId="7" priority="5" operator="containsText" text="Out of scope"/>
  </x:conditionalFormatting>
  <x:dataValidations count="1">
    <x:dataValidation type="list" sqref="C11:C46">
      <x:formula1>"No,Yes,N/A"</x:formula1>
    </x:dataValidation>
  </x:dataValidations>
  <x:pageMargins left="0.7" right="0.7" top="0.75" bottom="0.75" header="0.3" footer="0.3"/>
</x:worksheet>
</file>